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DIO 1" sheetId="3" r:id="rId3"/>
    <sheet name="SO 101" sheetId="4" r:id="rId4"/>
    <sheet name="SO 401" sheetId="5" r:id="rId5"/>
  </sheets>
  <definedNames/>
  <calcPr/>
  <webPublishing/>
</workbook>
</file>

<file path=xl/sharedStrings.xml><?xml version="1.0" encoding="utf-8"?>
<sst xmlns="http://schemas.openxmlformats.org/spreadsheetml/2006/main" count="1453" uniqueCount="446">
  <si>
    <t>ASPE10</t>
  </si>
  <si>
    <t>S</t>
  </si>
  <si>
    <t>Soupis prací objektu</t>
  </si>
  <si>
    <t xml:space="preserve">Stavba: </t>
  </si>
  <si>
    <t>II/408</t>
  </si>
  <si>
    <t>Zálesí, vjezdové brány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</si>
  <si>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</si>
  <si>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</si>
  <si>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</si>
  <si>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</si>
  <si>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</si>
  <si>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</si>
  <si>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</si>
  <si>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</si>
  <si>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</si>
  <si>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</si>
  <si>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</si>
  <si>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</si>
  <si>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</si>
  <si>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</si>
  <si>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</si>
  <si>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</si>
  <si>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</si>
  <si>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</si>
  <si>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</si>
  <si>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</si>
  <si>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</si>
  <si>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</si>
  <si>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</si>
  <si>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</si>
  <si>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</si>
  <si>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</si>
  <si>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</si>
  <si>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</si>
  <si>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</si>
  <si>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</si>
  <si>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</si>
  <si>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</si>
  <si>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</si>
  <si>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</si>
  <si>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</si>
  <si>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</si>
  <si>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</si>
  <si>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</si>
  <si>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popsáno v obchodních podmínkách</t>
  </si>
  <si>
    <t>VV</t>
  </si>
  <si>
    <t>1=1,000 [A]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</si>
  <si>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</si>
  <si>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</si>
  <si>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</si>
  <si>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</si>
  <si>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02945</t>
  </si>
  <si>
    <t>a</t>
  </si>
  <si>
    <t>OSTAT POŽADAVKY - GEOMETRICKÝ PLÁN</t>
  </si>
  <si>
    <t>stavby 
popsáno v obchodních podmínkách</t>
  </si>
  <si>
    <t>položka zahrnuje:  
 - přípravu podkladů, podání žádosti na katastrální úřad  
 - polní práce spojené s vyhotovením geometrického plánu  
 - výpočetní a grafické kancelářské práce  
 - úřední ověření výsledného geometrického plánu</t>
  </si>
  <si>
    <t>b</t>
  </si>
  <si>
    <t>věcných břemen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</si>
  <si>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</si>
  <si>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</si>
  <si>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</si>
  <si>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</si>
  <si>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</si>
  <si>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</si>
  <si>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</si>
  <si>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</t>
  </si>
  <si>
    <t>- popsáno v obchodních podmínkách  a v projektové dokumentaci</t>
  </si>
  <si>
    <t>00002</t>
  </si>
  <si>
    <t>Vytyčení obvodu prostoru staveniště</t>
  </si>
  <si>
    <t>00003</t>
  </si>
  <si>
    <t>Zřízení a odstranění zařízení staveniště (včetně informační tabule na začátku a konci stavby)</t>
  </si>
  <si>
    <t>00004</t>
  </si>
  <si>
    <t>Zajištění povolení k uzavírkám</t>
  </si>
  <si>
    <t>popsáno v obchodních podmínkách, v zákoně č. 13/1997 Sb., a vyhlášce č. 104/1997</t>
  </si>
  <si>
    <t>00005</t>
  </si>
  <si>
    <t>Zajištění stanovení, umístění, údržbu, přemístění a odstranění dočasného dopravního značení</t>
  </si>
  <si>
    <t>00008</t>
  </si>
  <si>
    <t>Zajištění přístupů a příjezdů k sousedním nemovitostem</t>
  </si>
  <si>
    <t>7</t>
  </si>
  <si>
    <t>00014</t>
  </si>
  <si>
    <t>Zajištění provedení a výstupů veškerých zkoušek a revizí</t>
  </si>
  <si>
    <t>popsáno v obchodních podmínkách, technických podmínkách a normách ČSN</t>
  </si>
  <si>
    <t>8</t>
  </si>
  <si>
    <t>00015</t>
  </si>
  <si>
    <t>Bezpečnostní opatření</t>
  </si>
  <si>
    <t>popsáno v projektové dokumentaci</t>
  </si>
  <si>
    <t>00018</t>
  </si>
  <si>
    <t>Návrh technologického postupu prací</t>
  </si>
  <si>
    <t>DIO 1</t>
  </si>
  <si>
    <t>Dopravně inženýrské opatření - ostrůvek 1</t>
  </si>
  <si>
    <t>Ostatní konstrukce a práce</t>
  </si>
  <si>
    <t>914122</t>
  </si>
  <si>
    <t>DOPRAVNÍ ZNAČKY ZÁKLADNÍ VELIKOSTI OCELOVÉ FÓLIE TŘ 1 - MONTÁŽ S PŘEMÍSTĚNÍM</t>
  </si>
  <si>
    <t>KUS</t>
  </si>
  <si>
    <t>pracovní místo: 
B20a(30) 2=2,000 [A] 
B26 2=2,000 [B] 
A15 2=2,000 [C] 
A10 2=2,000 [D] 
C4a 1=1,000 [E] 
C4b 1=1,000 [F] 
celkem: A+B+C+D+E+F=10,000 [G]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</si>
  <si>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</si>
  <si>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</si>
  <si>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</si>
  <si>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10=10,000 [A]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</si>
  <si>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</si>
  <si>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</si>
  <si>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</si>
  <si>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</si>
  <si>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doba nájmu 40 dní</t>
  </si>
  <si>
    <t>40*10=400,000 [A]</t>
  </si>
  <si>
    <t>položka zahrnuje sazbu za pronájem dopravních značek a zařízení, počet jednotek je určen jako součin počtu značek a počtu dní použití</t>
  </si>
  <si>
    <t>914432</t>
  </si>
  <si>
    <t>DOPRAVNÍ ZNAČKY 100X150CM OCELOVÉ FÓLIE TŘ 2 - MONTÁŽ S PŘEMÍSTĚNÍM</t>
  </si>
  <si>
    <t>IP22 1+1=2,000 [A]</t>
  </si>
  <si>
    <t>914433</t>
  </si>
  <si>
    <t>DOPRAVNÍ ZNAČKY 100X150CM OCELOVÉ FÓLIE TŘ 2 - DEMONTÁŽ</t>
  </si>
  <si>
    <t>2=2,000 [A]</t>
  </si>
  <si>
    <t>914439</t>
  </si>
  <si>
    <t>DOPRAV ZNAČKY 100X150CM OCEL FÓLIE TŘ 2 - NÁJEMNÉ</t>
  </si>
  <si>
    <t>40*2=80,000 [A]</t>
  </si>
  <si>
    <t>914922</t>
  </si>
  <si>
    <t>SLOUPKY A STOJKY DZ Z OCEL TRUBEK DO PATKY MONTÁŽ S PŘESUNEM</t>
  </si>
  <si>
    <t>(2*2)+10=14,000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</si>
  <si>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</si>
  <si>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</si>
  <si>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</si>
  <si>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14=14,000 [A]</t>
  </si>
  <si>
    <t>914929</t>
  </si>
  <si>
    <t>SLOUPKY A STOJKY DZ Z OCEL TRUBEK DO PATKY NÁJEMNÉ</t>
  </si>
  <si>
    <t>40*14=560,000 [A]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</si>
  <si>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</si>
  <si>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</si>
  <si>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</si>
  <si>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pracovní místo 1+1=2,000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</si>
  <si>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</si>
  <si>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11</t>
  </si>
  <si>
    <t>916113</t>
  </si>
  <si>
    <t>DOPRAV SVĚTLO VÝSTRAŽ SAMOSTATNÉ - DEMONTÁŽ</t>
  </si>
  <si>
    <t>Položka zahrnuje odstranění, demontáž a odklizení zařízení s odvozem na předepsané místo</t>
  </si>
  <si>
    <t>12</t>
  </si>
  <si>
    <t>916119</t>
  </si>
  <si>
    <t>DOPRAV SVĚTLO VÝSTRAŽ SAMOSTATNÉ - NÁJEMNÉ</t>
  </si>
  <si>
    <t>položka zahrnuje sazbu za pronájem zařízení. Počet měrných jednotek se určí jako součin počtu zařízení a počtu dní použití.</t>
  </si>
  <si>
    <t>13</t>
  </si>
  <si>
    <t>916152</t>
  </si>
  <si>
    <t>SEMAFOROVÁ PŘENOSNÁ SOUPRAVA - MONTÁŽ S PŘESUNEM</t>
  </si>
  <si>
    <t>14</t>
  </si>
  <si>
    <t>916153</t>
  </si>
  <si>
    <t>SEMAFOROVÁ PŘENOSNÁ SOUPRAVA - DEMONTÁŽ</t>
  </si>
  <si>
    <t>15</t>
  </si>
  <si>
    <t>916159</t>
  </si>
  <si>
    <t>SEMAFOROVÁ PŘENOSNÁ SOUPRAVA - NÁJEMNÉ</t>
  </si>
  <si>
    <t>40*1=40,000 [A]</t>
  </si>
  <si>
    <t>16</t>
  </si>
  <si>
    <t>916312</t>
  </si>
  <si>
    <t>DOPRAVNÍ ZÁBRANY Z2 S FÓLIÍ TŘ 1 - MONTÁŽ S PŘESUNEM</t>
  </si>
  <si>
    <t>1+1=2,000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</si>
  <si>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</si>
  <si>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17</t>
  </si>
  <si>
    <t>916313</t>
  </si>
  <si>
    <t>DOPRAVNÍ ZÁBRANY Z2 S FÓLIÍ TŘ 1 - DEMONTÁŽ</t>
  </si>
  <si>
    <t>18</t>
  </si>
  <si>
    <t>916319</t>
  </si>
  <si>
    <t>DOPRAVNÍ ZÁBRANY Z2 - NÁJEMNÉ</t>
  </si>
  <si>
    <t>19</t>
  </si>
  <si>
    <t>916352</t>
  </si>
  <si>
    <t>SMĚROVACÍ DESKY Z4 OBOUSTR S FÓLIÍ TŘ 1 - MONTÁŽ S PŘESUNEM</t>
  </si>
  <si>
    <t>21=21,000 [A]</t>
  </si>
  <si>
    <t>20</t>
  </si>
  <si>
    <t>916353</t>
  </si>
  <si>
    <t>SMĚROVACÍ DESKY Z4 OBOUSTR S FÓLIÍ TŘ 1 - DEMONTÁŽ</t>
  </si>
  <si>
    <t>21</t>
  </si>
  <si>
    <t>916359</t>
  </si>
  <si>
    <t>SMĚROVACÍ DESKY Z4 OBOUSTR S FÓLIÍ TŘ 1 - NÁJEMNÉ</t>
  </si>
  <si>
    <t>40*21=840,000 [A]</t>
  </si>
  <si>
    <t>22</t>
  </si>
  <si>
    <t>916712</t>
  </si>
  <si>
    <t>UPEVŇOVACÍ KONSTR - PODKLADNÍ DESKA POD 28KG - MONTÁŽ S PŘESUNEM</t>
  </si>
  <si>
    <t>(2*4)+10+21=39,000 [A]</t>
  </si>
  <si>
    <t>23</t>
  </si>
  <si>
    <t>916713</t>
  </si>
  <si>
    <t>UPEVŇOVACÍ KONSTR - PODKLADNÍ DESKA POD 28KG - DEMONTÁŽ</t>
  </si>
  <si>
    <t>39=39,000 [A]</t>
  </si>
  <si>
    <t>24</t>
  </si>
  <si>
    <t>916719</t>
  </si>
  <si>
    <t>UPEVŇOVACÍ KONSTR - PODKLAD DESKA POD 28KG - NÁJEMNÉ</t>
  </si>
  <si>
    <t>40*39=1 560,000 [A]</t>
  </si>
  <si>
    <t>SO 101</t>
  </si>
  <si>
    <t>Ostrůvek 1</t>
  </si>
  <si>
    <t>014102</t>
  </si>
  <si>
    <t>POPLATKY ZA SKLÁDKU</t>
  </si>
  <si>
    <t>T</t>
  </si>
  <si>
    <t>zemina, kamení</t>
  </si>
  <si>
    <t>"11130" 
260*0,10*2,00=52,000 [A] 
"122738" 
193,00*2,00=386,000 [B] 
"12922" 
73,00*0,10*2,00=14,600 [C] 
"12932" 
100,00*0,50*2,00=100,000 [D] 
celkem: A+B+C+D=552,600 [E]</t>
  </si>
  <si>
    <t>zahrnuje veškeré poplatky provozovateli skládky související s uložením odpadu na skládce.</t>
  </si>
  <si>
    <t>Zemní práce</t>
  </si>
  <si>
    <t>11130</t>
  </si>
  <si>
    <t>SEJMUTÍ DRNU</t>
  </si>
  <si>
    <t>M2</t>
  </si>
  <si>
    <t>v tl.100mm, včetně dopravy a uložení na skládku do vzdálenosti 32 km  
výměra dle Microstation</t>
  </si>
  <si>
    <t>260=260,000 [A]</t>
  </si>
  <si>
    <t>včetně vodorovné dopravy  a uložení na skládku</t>
  </si>
  <si>
    <t>113131</t>
  </si>
  <si>
    <t>ODSTRANĚNÍ KRYTU ZPEVNĚNÝCH PLOCH S ASFALT POJIVEM, ODVOZ DO 1KM</t>
  </si>
  <si>
    <t>M3</t>
  </si>
  <si>
    <t>včetně odvozu a uložení na mezideponii stavby pro zpětné použití viz (pol. č. 17310)  
výměra dle Microstation</t>
  </si>
  <si>
    <t>nová kce vozovky tl.50mm 0,05*(200-(0,3*60))=9,100 [A]</t>
  </si>
  <si>
    <t>Položka zahrnuje veškerou manipulaci s vybouranou sutí a s vybouranými hmotami vč. uložení na meziskládku. Nezahrnuje poplatek za skládku,</t>
  </si>
  <si>
    <t>11372</t>
  </si>
  <si>
    <t>FRÉZOVÁNÍ ZPEVNĚNÝCH PLOCH ASFALTOVÝCH</t>
  </si>
  <si>
    <t>včetně odvozu a likvidace vyfrézovaného materiálu v režii zhotovitele  
výměra dle Microstation</t>
  </si>
  <si>
    <t>obnova stávajícího krytu tl.40mm 0,04*620=24,800 [A] 
nová kce vozovky tl.60mm 0,06*200=12,000 [B] 
celkem: A+B=36,800 [C]</t>
  </si>
  <si>
    <t>Položka zahrnuje veškerou manipulaci s vybouranou sutí a s vybouranými hmotami vč. uložení</t>
  </si>
  <si>
    <t>122738</t>
  </si>
  <si>
    <t>ODKOPÁVKY A PROKOPÁVKY OBECNÉ TŘ. I, ODVOZ DO 20KM</t>
  </si>
  <si>
    <t>výměra dle Microstation</t>
  </si>
  <si>
    <t>odkop dle řezů á20m 20*(0,65+0,7+1,45+1,7+0,75)=105,000 [A] 
odkop pro sanace dle řezů á20m 20*(0,9+1,5+1,3+0,7)=88,000 [B] 
celkem: A+B=193,000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</si>
  <si>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</si>
  <si>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12273B</t>
  </si>
  <si>
    <t>ODKOPÁVKY A PROKOPÁVKY OBECNÉ TŘ. I - DOPRAVA</t>
  </si>
  <si>
    <t>M3KM</t>
  </si>
  <si>
    <t>dalších 12 km k pol. č. 122738</t>
  </si>
  <si>
    <t>193,00*12=2 316,000 [A]</t>
  </si>
  <si>
    <t>Položka zahrnuje samostatnou dopravu zeminy. Množství se určí jako součin kubatutry [m3] a požadované vzdálenosti [km].</t>
  </si>
  <si>
    <t>125738</t>
  </si>
  <si>
    <t>VYKOPÁVKY ZE ZEMNÍKŮ A SKLÁDEK TŘ. I, ODVOZ DO 20KM</t>
  </si>
  <si>
    <t>veškeré náklady s pořízením, naložením a dodáním ornice (k pol. č. 18220)</t>
  </si>
  <si>
    <t>13,00=13,000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</si>
  <si>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</si>
  <si>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12922</t>
  </si>
  <si>
    <t>ČIŠTĚNÍ KRAJNIC OD NÁNOSU TL. DO 100MM</t>
  </si>
  <si>
    <t>stržení krajnice v tl.100 mm, včetně dopravy a uložení na skládku do vzdálenosti 32 km  
výměra dle Microstation</t>
  </si>
  <si>
    <t>73,00=73,000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</si>
  <si>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</si>
  <si>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</si>
  <si>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</si>
  <si>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M</t>
  </si>
  <si>
    <t>0,5 m3 / m, včetně dopravy a uložení na skládku do vzdálenosti 32 km  
výměra dle Microstation</t>
  </si>
  <si>
    <t>100,00=100,000 [A]</t>
  </si>
  <si>
    <t>17120</t>
  </si>
  <si>
    <t>ULOŽENÍ SYPANINY DO NÁSYPŮ A NA SKLÁDKY BEZ ZHUTNĚNÍ</t>
  </si>
  <si>
    <t>"122738" 
193,00=193,000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</si>
  <si>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</si>
  <si>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</si>
  <si>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</si>
  <si>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zemní krajnice tl. 150 mm, použije se materiál z pol. č. 113131  
výměra dle Microstation</t>
  </si>
  <si>
    <t>9,10=9,100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</si>
  <si>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</si>
  <si>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</si>
  <si>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</si>
  <si>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rozšíření tělesa komunikace dle řezů á20m včetně dodání vhodného mateiálu ŠD 0/22  
výměra dle Microstation</t>
  </si>
  <si>
    <t>20*(1,4+3+2,2+0,7)=146,000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</si>
  <si>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</si>
  <si>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</si>
  <si>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</si>
  <si>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pláň  355+(1,6*100)=515,000 [A] 
parapláň 20*7,7=154,000 [B] 
celkem: A+B=669,000 [C]</t>
  </si>
  <si>
    <t>položka zahrnuje úpravu pláně včetně vyrovnání výškových rozdílů. Míru zhutnění určuje projekt.</t>
  </si>
  <si>
    <t>18220</t>
  </si>
  <si>
    <t>ROZPROSTŘENÍ ORNICE VE SVAHU</t>
  </si>
  <si>
    <t>ohumusování v tl.100mm  
výměra dle Microstation</t>
  </si>
  <si>
    <t>0,10*130=13,000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</si>
  <si>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</si>
  <si>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</si>
  <si>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</si>
  <si>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130,00=130,000 [A]</t>
  </si>
  <si>
    <t>Zahrnuje dodání předepsané travní směsi, její výsev na ornici, zalévání, první pokosení, to vše bez ohledu na sklon terénu</t>
  </si>
  <si>
    <t>Komunikace</t>
  </si>
  <si>
    <t>56333</t>
  </si>
  <si>
    <t>VOZOVKOVÉ VRSTVY ZE ŠTĚRKODRTI TL. DO 150MM</t>
  </si>
  <si>
    <t>nová kce vozovky ŠDa 0/32 tl.150mm (355-47-(0,3*60)+(1,2*100))=410,000 [A] 
nová kce vozovky ŠDa 0/32 tl.150mm (355-47-(0,3*60)+(0,3*100))=320,000 [B] 
nová kce žul. kostka ŠDb 0/32 tl.150mm 47=47,000 [C] 
celkem: A+B+C=777,000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</si>
  <si>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</si>
  <si>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</si>
  <si>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</si>
  <si>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základový polštář ŠDb 0/63 tl.160mm  
výměra dle Microstation</t>
  </si>
  <si>
    <t>154,00=154,000 [A]</t>
  </si>
  <si>
    <t>56336</t>
  </si>
  <si>
    <t>VOZOVKOVÉ VRSTVY ZE ŠTĚRKODRTI TL. DO 300MM</t>
  </si>
  <si>
    <t>sanace ŠD 0/63 tl.300mm  
výměra dle Microstation</t>
  </si>
  <si>
    <t>355-47+(1,6*100)=468,000 [A]</t>
  </si>
  <si>
    <t>56962</t>
  </si>
  <si>
    <t>ZPEVNĚNÍ KRAJNIC Z RECYKLOVANÉHO MATERIÁLU TL DO 100MM</t>
  </si>
  <si>
    <t>nová krajnice z R-materiálu tl.100mm  
výměra dle Microstation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</si>
  <si>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</si>
  <si>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</si>
  <si>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</si>
  <si>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nová kce 1kg/m2  
výměra dle Microstation</t>
  </si>
  <si>
    <t>355-47-(0,3*60)+(0,2*100)=308,000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</si>
  <si>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</si>
  <si>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</si>
  <si>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</si>
  <si>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0,3kg/m2  
výměra dle Microstation</t>
  </si>
  <si>
    <t>(355-47+(0,1*100))+(711,3+(0,02*100))=1 031,300 [A]</t>
  </si>
  <si>
    <t>574A33</t>
  </si>
  <si>
    <t>ASFALTOVÝ BETON PRO OBRUSNÉ VRSTVY ACO 11 TL. 40MM</t>
  </si>
  <si>
    <t>ACO 11 tl. 40 mm  
výměra dle Microstation</t>
  </si>
  <si>
    <t>711,3+(0,02*100)=713,300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</si>
  <si>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</si>
  <si>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</si>
  <si>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</si>
  <si>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 + tl 60 mm  
výměra dle Microstation</t>
  </si>
  <si>
    <t>355+(0,1*100)=365,000 [A]</t>
  </si>
  <si>
    <t>574E46</t>
  </si>
  <si>
    <t>ASFALTOVÝ BETON PRO PODKLADNÍ VRSTVY ACP 16+, 16S TL. 50MM</t>
  </si>
  <si>
    <t>ACP 16+ tl 50 mm  
výměra dle Microstation</t>
  </si>
  <si>
    <t>355-(0,3*60)+(0,2*100)=357,000 [A]</t>
  </si>
  <si>
    <t>25</t>
  </si>
  <si>
    <t>57791A</t>
  </si>
  <si>
    <t>VÝSPRAVA VÝTLUKŮ SMĚSÍ ACO (HMOTNOST)</t>
  </si>
  <si>
    <t>lokální vysprávky - přesná místa budou určena po domluvě, "čerpáno se souhlasem investora"  
vyspravení výtluků vozovky asfaltovým betonem ACO 11 tl. vrstvy do 50 mm, spojovací nátěr z asf. emulze v množství 0,50 kg/m2, včetně odvozu a likvidace vybouraného materiálu v režii zhotovitele</t>
  </si>
  <si>
    <t>100=100,000 [A]</t>
  </si>
  <si>
    <t>- odfrézování nebo jiné odstranění poškozených vozovkových vrstev  
- zaříznutí hran  
- vyčištění  
- nátěr  
- dodání a výplň předepsanou zhutněnou balenou asfaltovou směsí  
- asfaltová zálivka</t>
  </si>
  <si>
    <t>26</t>
  </si>
  <si>
    <t>577A2</t>
  </si>
  <si>
    <t>VÝSPRAVA TRHLIN ASFALTOVOU ZÁLIVKOU MODIFIK</t>
  </si>
  <si>
    <t>Konkrétní délky budou určeny na stavbě, "čerpáno se souhlasem investora"  
- Vytvoření komůrky proříznutím drážky š. 10-20 mm dle šířky původní trhliny a hloubky 35 mm   
- Pročištění drážky  
- Opatření stěn adhezním penetračním nátěrem  
- Zalití trhliny (drážky) pružnou asfaltovou zálivkou modifik.</t>
  </si>
  <si>
    <t>1000=1 000,000 [A]</t>
  </si>
  <si>
    <t>- vyfrézování drážky šířky do 20mm hloubky do 40mm  
- vyčištění  
- nátěr  
- výplň předepsanou zálivkovou hmotou</t>
  </si>
  <si>
    <t>27</t>
  </si>
  <si>
    <t>58221</t>
  </si>
  <si>
    <t>DLÁŽDĚNÉ KRYTY Z DROBNÝCH KOSTEK DO LOŽE Z KAMENIVA</t>
  </si>
  <si>
    <t>nová kce ostrůvku žulová kostka 10x10x10 včetně lože z drceného kameniva 0/8 v tl. 30 mm  
výměra dle Microstation</t>
  </si>
  <si>
    <t>47,10=47,100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</si>
  <si>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</si>
  <si>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28</t>
  </si>
  <si>
    <t>58910</t>
  </si>
  <si>
    <t>VÝPLŇ SPAR ASFALTEM</t>
  </si>
  <si>
    <t>v místech napojení 6,70+6,50+21,00=34,200 [A] 
pracovní spára 30,00+30,00=60,000 [B] 
celkem: A+B=94,200 [C]</t>
  </si>
  <si>
    <t>položka zahrnuje:  
- dodávku předepsaného materiálu  
- vyčištění a výplň spar tímto materiálem</t>
  </si>
  <si>
    <t>29</t>
  </si>
  <si>
    <t>91228</t>
  </si>
  <si>
    <t>SMĚROVÉ SLOUPKY Z PLAST HMOT VČETNĚ ODRAZNÉHO PÁSKU</t>
  </si>
  <si>
    <t>položka zahrnuje:  
- dodání a osazení sloupku včetně nutných zemních prací  
- vnitrostaveništní a mimostaveništní doprava  
- odrazky plastové nebo z retroreflexní fólie</t>
  </si>
  <si>
    <t>30</t>
  </si>
  <si>
    <t>915641</t>
  </si>
  <si>
    <t>VODOR DOPRAV ZNAČ - KNOFLÍKY SKLENĚNÉ OBRUBNÍKOVÉ - DOD A POKLÁD</t>
  </si>
  <si>
    <t>všesměrové obrubníkové odrazky</t>
  </si>
  <si>
    <t>142=142,000 [A]</t>
  </si>
  <si>
    <t>zahrnuje dodávku a osazení knoflíků předepsaným způsobem</t>
  </si>
  <si>
    <t>31</t>
  </si>
  <si>
    <t>odvoz a likvidace v režii zhotovitele</t>
  </si>
  <si>
    <t>IZ4a 1=1,000 [A] 
IZ4b 1=1,000 [B] 
celkem: A+B=2,000 [C]</t>
  </si>
  <si>
    <t>32</t>
  </si>
  <si>
    <t>914131</t>
  </si>
  <si>
    <t>DOPRAVNÍ ZNAČKY ZÁKLADNÍ VELIKOSTI OCELOVÉ FÓLIE TŘ 2 - DODÁVKA A MONTÁŽ</t>
  </si>
  <si>
    <t>retroreflexní fólie třídy 2</t>
  </si>
  <si>
    <t>IZ4a 1=1,000 [A] 
IZ4b 1=1,000 [B] 
C4a 2=2,000 [C] 
IS10c 1=1,000 [D] 
celkem: A+B+C+D=5,000 [E]</t>
  </si>
  <si>
    <t>položka zahrnuje:  
- dodávku a montáž značek v požadovaném provedení</t>
  </si>
  <si>
    <t>33</t>
  </si>
  <si>
    <t>914921</t>
  </si>
  <si>
    <t>SLOUPKY A STOJKY DOPRAVNÍCH ZNAČEK Z OCEL TRUBEK DO PATKY - DODÁVKA A MONTÁŽ</t>
  </si>
  <si>
    <t>do betonu C25/30-XF3</t>
  </si>
  <si>
    <t>6=6,000 [A]</t>
  </si>
  <si>
    <t>položka zahrnuje:  
- sloupky a upevňovací zařízení včetně jejich osazení (betonová patka, zemní práce)</t>
  </si>
  <si>
    <t>34</t>
  </si>
  <si>
    <t>k pol. č. 914123  
včetně odvoz a likvidace v režii zhotovitele</t>
  </si>
  <si>
    <t>35</t>
  </si>
  <si>
    <t>915111</t>
  </si>
  <si>
    <t>VODOROVNÉ DOPRAVNÍ ZNAČENÍ BARVOU HLADKÉ - DODÁVKA A POKLÁDKA</t>
  </si>
  <si>
    <t>V1a(0,125) 0,125*50*2=12,500 [A] 
V13 3+(0,125*40)=8,000 [B] 
V2b (3/5/0,125) 0,125*50*2*2/3=8,333 [C] 
celkem: A+B+C=28,833 [D]</t>
  </si>
  <si>
    <t>položka zahrnuje:  
- dodání a pokládku nátěrového materiálu (měří se pouze natíraná plocha)  
- předznačení a reflexní úpravu</t>
  </si>
  <si>
    <t>36</t>
  </si>
  <si>
    <t>915221</t>
  </si>
  <si>
    <t>VODOR DOPRAV ZNAČ PLASTEM STRUKTURÁLNÍ NEHLUČNÉ - DOD A POKLÁDKA</t>
  </si>
  <si>
    <t>37</t>
  </si>
  <si>
    <t>916341</t>
  </si>
  <si>
    <t>SMĚROVACÍ DESKY Z4 JEDNOSTR S FÓLIÍ TŘ 2 - DOD A MONTÁŽ</t>
  </si>
  <si>
    <t>Z4b 2=2,000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</si>
  <si>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</si>
  <si>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38</t>
  </si>
  <si>
    <t>917224</t>
  </si>
  <si>
    <t>SILNIČNÍ A CHODNÍKOVÉ OBRUBY Z BETONOVÝCH OBRUBNÍKŮ ŠÍŘ 150MM</t>
  </si>
  <si>
    <t>silniční obrubníky 100/15/25 okolo ostrůvku včetně bet. lože tl. min 100 mm a boční betonové opěrky (vše z betonu C16/20)  
výměra dle Microstation</t>
  </si>
  <si>
    <t>71=71,000 [A]</t>
  </si>
  <si>
    <t>Položka zahrnuje:  
dodání a pokládku betonových obrubníků o rozměrech předepsaných zadávací dokumentací  
betonové lože i boční betonovou opěrku.</t>
  </si>
  <si>
    <t>39</t>
  </si>
  <si>
    <t>919112</t>
  </si>
  <si>
    <t>ŘEZÁNÍ ASFALTOVÉHO KRYTU VOZOVEK TL DO 100MM</t>
  </si>
  <si>
    <t>položka zahrnuje řezání vozovkové vrstvy v předepsané tloušťce, včetně spotřeby vody</t>
  </si>
  <si>
    <t>40</t>
  </si>
  <si>
    <t>93808</t>
  </si>
  <si>
    <t>OČIŠTĚNÍ VOZOVEK ZAMETENÍM</t>
  </si>
  <si>
    <t>před pokládkou obrusné vrstvy 711,3+(0,02*100)=713,300 [A]</t>
  </si>
  <si>
    <t>položka zahrnuje očištění předepsaným způsobem včetně odklizení vzniklého odpadu</t>
  </si>
  <si>
    <t>SO 401</t>
  </si>
  <si>
    <t>Nasvětlení ostrůvku 1</t>
  </si>
  <si>
    <t>"132738" 
95,15*2,00=190,300 [A]</t>
  </si>
  <si>
    <t>132733</t>
  </si>
  <si>
    <t>HLOUBENÍ RÝH ŠÍŘ DO 2M PAŽ I NEPAŽ TŘ. I, ODVOZ DO 3KM</t>
  </si>
  <si>
    <t>včetně odvozu a uložení na mazideponii stavby, materiál z odkopů bude použit zpět do zásypu (pol. č. 17411)  
výměra dle Microstation</t>
  </si>
  <si>
    <t>pro kabel VO (173*1*1,5)-(173*0,55)=164,350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</si>
  <si>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</si>
  <si>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</si>
  <si>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</si>
  <si>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pro kabel VO (173*0,55)=95,150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</si>
  <si>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</si>
  <si>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13273B</t>
  </si>
  <si>
    <t>HLOUBENÍ RÝH ŠÍŘ DO 2M PAŽ I NEPAŽ TŘ. I - DOPRAVA</t>
  </si>
  <si>
    <t>dalších 12 km k pol. č. 132738</t>
  </si>
  <si>
    <t>95,15*12=1 141,800 [A]</t>
  </si>
  <si>
    <t>14113</t>
  </si>
  <si>
    <t>PROTLAČOVÁNÍ OCELOVÉHO POTRUBÍ DN DO 200MM</t>
  </si>
  <si>
    <t>včetně zemních prací, materiál z odkopu bude použit zpět do zásypů  
výměra dle Microstation</t>
  </si>
  <si>
    <t>řízený protlak 14=14,000 [A]</t>
  </si>
  <si>
    <t>položka zahrnuje dodávku protlačovaného potrubí a veškeré pomocné práce (startovací zařízení, startovací a cílová jáma, opěrné a vodící bloky a pod.)</t>
  </si>
  <si>
    <t>"132738" 
95,15=95,150 [A]</t>
  </si>
  <si>
    <t>17411</t>
  </si>
  <si>
    <t>ZÁSYP JAM A RÝH ZEMINOU SE ZHUTNĚNÍM</t>
  </si>
  <si>
    <t>materiál z pol. č. 132733  
výměra dle Microstation</t>
  </si>
  <si>
    <t>zemina zpětně na kabel VO (173*1*1,5)-(0,55*173)=164,350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</si>
  <si>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</si>
  <si>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</si>
  <si>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</si>
  <si>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štěrkopísek 0/4  
výměra dle Microstation</t>
  </si>
  <si>
    <t>173*0,55=95,150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</si>
  <si>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</si>
  <si>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Základy</t>
  </si>
  <si>
    <t>272313</t>
  </si>
  <si>
    <t>ZÁKLADY Z PROSTÉHO BETONU DO C16/20</t>
  </si>
  <si>
    <t>obetonování stožáru z betonu C16/20</t>
  </si>
  <si>
    <t>5*(0,50*0,50*0,80)=1,000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</si>
  <si>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</si>
  <si>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Přidružená stavební výroba</t>
  </si>
  <si>
    <t>702211</t>
  </si>
  <si>
    <t>KABELOVÁ CHRÁNIČKA ZEMNÍ DN DO 100 MM</t>
  </si>
  <si>
    <t>173=173,000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</si>
  <si>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</si>
  <si>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702312</t>
  </si>
  <si>
    <t>ZAKRYTÍ KABELŮ VÝSTRAŽNOU FÓLIÍ ŠÍŘKY PŘES 20 DO 40 CM</t>
  </si>
  <si>
    <t>š.40cm  
výměra dle Microstation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</si>
  <si>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</si>
  <si>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742H42</t>
  </si>
  <si>
    <t>KABEL NN ČTYŘ- A PĚTIŽÍLOVÝ CU FLEXIBILNÍ OD 4 DO 16 MM2</t>
  </si>
  <si>
    <t>kabel VO (CYKY-J 4*16mm2)  
výměra dle Microstation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</si>
  <si>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</si>
  <si>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743121</t>
  </si>
  <si>
    <t>OSVĚTLOVACÍ STOŽÁR  PEVNÝ ŽÁROVĚ ZINKOVANÝ DÉLKY DO 6 M</t>
  </si>
  <si>
    <t>nový sloup VO, 6 m vysoký, oboustranně žárově zinkovaný, s ochrannou PVC manžetou, včetně elektrovýzbroje</t>
  </si>
  <si>
    <t>5=5,000 [A]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</si>
  <si>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</si>
  <si>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743312</t>
  </si>
  <si>
    <t>VÝLOŽNÍK PRO MONTÁŽ SVÍTIDLA NA STOŽÁR JEDNORAMENNÝ DÉLKA VYLOŽENÍ PŘES 1 DO 2 M</t>
  </si>
  <si>
    <t>výložník délky 2 m, oboustranně žárově zinkovaný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</si>
  <si>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</si>
  <si>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743553</t>
  </si>
  <si>
    <t>SVÍTIDLO VENKOVNÍ VŠEOBECNÉ LED, MIN. IP 44, PŘES 25 DO 45 W</t>
  </si>
  <si>
    <t>svítidlo LED, 42W, 3000K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</si>
  <si>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</si>
  <si>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75IG61</t>
  </si>
  <si>
    <t>VEDENÍ UZEMŇOVACÍ V ZEMI Z FEZN DRÁTU DO 120 MM2</t>
  </si>
  <si>
    <t>pro kabelovou trasu a napojení stožárů VO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</si>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</sst>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38</v>
      </c>
      <c s="23" t="s">
        <v>16</v>
      </c>
      <c s="23" t="s">
        <v>49</v>
      </c>
      <c s="18" t="s">
        <v>40</v>
      </c>
      <c s="24" t="s">
        <v>50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44</v>
      </c>
    </row>
    <row r="16" spans="1:5" ht="12.75">
      <c r="A16" s="30" t="s">
        <v>45</v>
      </c>
      <c r="E16" s="31" t="s">
        <v>46</v>
      </c>
    </row>
    <row r="17" spans="1:5" ht="12.75">
      <c r="A17" t="s">
        <v>47</v>
      </c>
      <c r="E17" s="29" t="s">
        <v>48</v>
      </c>
    </row>
    <row r="18" spans="1:16" ht="12.75">
      <c r="A18" s="18" t="s">
        <v>38</v>
      </c>
      <c s="23" t="s">
        <v>15</v>
      </c>
      <c s="23" t="s">
        <v>51</v>
      </c>
      <c s="18" t="s">
        <v>52</v>
      </c>
      <c s="24" t="s">
        <v>53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54</v>
      </c>
    </row>
    <row r="20" spans="1:5" ht="12.75">
      <c r="A20" s="30" t="s">
        <v>45</v>
      </c>
      <c r="E20" s="31" t="s">
        <v>46</v>
      </c>
    </row>
    <row r="21" spans="1:5" ht="63.75">
      <c r="A21" t="s">
        <v>47</v>
      </c>
      <c r="E21" s="29" t="s">
        <v>55</v>
      </c>
    </row>
    <row r="22" spans="1:16" ht="12.75">
      <c r="A22" s="18" t="s">
        <v>38</v>
      </c>
      <c s="23" t="s">
        <v>26</v>
      </c>
      <c s="23" t="s">
        <v>51</v>
      </c>
      <c s="18" t="s">
        <v>56</v>
      </c>
      <c s="24" t="s">
        <v>53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57</v>
      </c>
    </row>
    <row r="24" spans="1:5" ht="12.75">
      <c r="A24" s="30" t="s">
        <v>45</v>
      </c>
      <c r="E24" s="31" t="s">
        <v>40</v>
      </c>
    </row>
    <row r="25" spans="1:5" ht="76.5">
      <c r="A25" t="s">
        <v>47</v>
      </c>
      <c r="E25" s="29" t="s">
        <v>58</v>
      </c>
    </row>
    <row r="26" spans="1:16" ht="12.75">
      <c r="A26" s="18" t="s">
        <v>38</v>
      </c>
      <c s="23" t="s">
        <v>28</v>
      </c>
      <c s="23" t="s">
        <v>59</v>
      </c>
      <c s="18" t="s">
        <v>40</v>
      </c>
      <c s="24" t="s">
        <v>60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44</v>
      </c>
    </row>
    <row r="28" spans="1:5" ht="12.75">
      <c r="A28" s="30" t="s">
        <v>45</v>
      </c>
      <c r="E28" s="31" t="s">
        <v>46</v>
      </c>
    </row>
    <row r="29" spans="1:5" ht="63.75">
      <c r="A29" t="s">
        <v>47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12.7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66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40</v>
      </c>
    </row>
    <row r="14" spans="1:16" ht="12.75">
      <c r="A14" s="18" t="s">
        <v>38</v>
      </c>
      <c s="23" t="s">
        <v>16</v>
      </c>
      <c s="23" t="s">
        <v>67</v>
      </c>
      <c s="18" t="s">
        <v>64</v>
      </c>
      <c s="24" t="s">
        <v>68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46</v>
      </c>
    </row>
    <row r="17" spans="1:5" ht="12.75">
      <c r="A17" t="s">
        <v>47</v>
      </c>
      <c r="E17" s="29" t="s">
        <v>40</v>
      </c>
    </row>
    <row r="18" spans="1:16" ht="25.5">
      <c r="A18" s="18" t="s">
        <v>38</v>
      </c>
      <c s="23" t="s">
        <v>15</v>
      </c>
      <c s="23" t="s">
        <v>69</v>
      </c>
      <c s="18" t="s">
        <v>64</v>
      </c>
      <c s="24" t="s">
        <v>70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44</v>
      </c>
    </row>
    <row r="20" spans="1:5" ht="12.75">
      <c r="A20" s="30" t="s">
        <v>45</v>
      </c>
      <c r="E20" s="31" t="s">
        <v>46</v>
      </c>
    </row>
    <row r="21" spans="1:5" ht="12.75">
      <c r="A21" t="s">
        <v>47</v>
      </c>
      <c r="E21" s="29" t="s">
        <v>40</v>
      </c>
    </row>
    <row r="22" spans="1:16" ht="12.75">
      <c r="A22" s="18" t="s">
        <v>38</v>
      </c>
      <c s="23" t="s">
        <v>26</v>
      </c>
      <c s="23" t="s">
        <v>71</v>
      </c>
      <c s="18" t="s">
        <v>64</v>
      </c>
      <c s="24" t="s">
        <v>72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73</v>
      </c>
    </row>
    <row r="24" spans="1:5" ht="12.75">
      <c r="A24" s="30" t="s">
        <v>45</v>
      </c>
      <c r="E24" s="31" t="s">
        <v>46</v>
      </c>
    </row>
    <row r="25" spans="1:5" ht="12.75">
      <c r="A25" t="s">
        <v>47</v>
      </c>
      <c r="E25" s="29" t="s">
        <v>40</v>
      </c>
    </row>
    <row r="26" spans="1:16" ht="25.5">
      <c r="A26" s="18" t="s">
        <v>38</v>
      </c>
      <c s="23" t="s">
        <v>28</v>
      </c>
      <c s="23" t="s">
        <v>74</v>
      </c>
      <c s="18" t="s">
        <v>64</v>
      </c>
      <c s="24" t="s">
        <v>75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46</v>
      </c>
    </row>
    <row r="29" spans="1:5" ht="12.75">
      <c r="A29" t="s">
        <v>47</v>
      </c>
      <c r="E29" s="29" t="s">
        <v>40</v>
      </c>
    </row>
    <row r="30" spans="1:16" ht="12.75">
      <c r="A30" s="18" t="s">
        <v>38</v>
      </c>
      <c s="23" t="s">
        <v>30</v>
      </c>
      <c s="23" t="s">
        <v>76</v>
      </c>
      <c s="18" t="s">
        <v>64</v>
      </c>
      <c s="24" t="s">
        <v>77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73</v>
      </c>
    </row>
    <row r="32" spans="1:5" ht="12.75">
      <c r="A32" s="30" t="s">
        <v>45</v>
      </c>
      <c r="E32" s="31" t="s">
        <v>46</v>
      </c>
    </row>
    <row r="33" spans="1:5" ht="12.75">
      <c r="A33" t="s">
        <v>47</v>
      </c>
      <c r="E33" s="29" t="s">
        <v>40</v>
      </c>
    </row>
    <row r="34" spans="1:16" ht="12.75">
      <c r="A34" s="18" t="s">
        <v>38</v>
      </c>
      <c s="23" t="s">
        <v>78</v>
      </c>
      <c s="23" t="s">
        <v>79</v>
      </c>
      <c s="18" t="s">
        <v>64</v>
      </c>
      <c s="24" t="s">
        <v>80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81</v>
      </c>
    </row>
    <row r="36" spans="1:5" ht="12.75">
      <c r="A36" s="30" t="s">
        <v>45</v>
      </c>
      <c r="E36" s="31" t="s">
        <v>46</v>
      </c>
    </row>
    <row r="37" spans="1:5" ht="12.75">
      <c r="A37" t="s">
        <v>47</v>
      </c>
      <c r="E37" s="29" t="s">
        <v>40</v>
      </c>
    </row>
    <row r="38" spans="1:16" ht="12.75">
      <c r="A38" s="18" t="s">
        <v>38</v>
      </c>
      <c s="23" t="s">
        <v>82</v>
      </c>
      <c s="23" t="s">
        <v>83</v>
      </c>
      <c s="18" t="s">
        <v>64</v>
      </c>
      <c s="24" t="s">
        <v>84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85</v>
      </c>
    </row>
    <row r="40" spans="1:5" ht="12.75">
      <c r="A40" s="30" t="s">
        <v>45</v>
      </c>
      <c r="E40" s="31" t="s">
        <v>46</v>
      </c>
    </row>
    <row r="41" spans="1:5" ht="12.75">
      <c r="A41" t="s">
        <v>47</v>
      </c>
      <c r="E41" s="29" t="s">
        <v>40</v>
      </c>
    </row>
    <row r="42" spans="1:16" ht="12.75">
      <c r="A42" s="18" t="s">
        <v>38</v>
      </c>
      <c s="23" t="s">
        <v>33</v>
      </c>
      <c s="23" t="s">
        <v>86</v>
      </c>
      <c s="18" t="s">
        <v>64</v>
      </c>
      <c s="24" t="s">
        <v>87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44</v>
      </c>
    </row>
    <row r="44" spans="1:5" ht="12.75">
      <c r="A44" s="30" t="s">
        <v>45</v>
      </c>
      <c r="E44" s="31" t="s">
        <v>46</v>
      </c>
    </row>
    <row r="45" spans="1:5" ht="12.75">
      <c r="A45" t="s">
        <v>47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88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88</v>
      </c>
      <c s="5"/>
      <c s="14" t="s">
        <v>89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90</v>
      </c>
      <c s="19"/>
      <c s="19"/>
      <c s="19"/>
      <c s="22">
        <f>0+Q8</f>
      </c>
      <c r="O8">
        <f>0+R8</f>
      </c>
      <c r="Q8">
        <f>0+I9+I13+I17+I21+I25+I29+I33+I37+I41+I45+I49+I53+I57+I61+I65+I69+I73+I77+I81+I85+I89+I93+I97+I101</f>
      </c>
      <c>
        <f>0+O9+O13+O17+O21+O25+O29+O33+O37+O41+O45+O49+O53+O57+O61+O65+O69+O73+O77+O81+O85+O89+O93+O97+O101</f>
      </c>
    </row>
    <row r="9" spans="1:16" ht="25.5">
      <c r="A9" s="18" t="s">
        <v>38</v>
      </c>
      <c s="23" t="s">
        <v>22</v>
      </c>
      <c s="23" t="s">
        <v>91</v>
      </c>
      <c s="18" t="s">
        <v>40</v>
      </c>
      <c s="24" t="s">
        <v>92</v>
      </c>
      <c s="25" t="s">
        <v>93</v>
      </c>
      <c s="26">
        <v>10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14.75">
      <c r="A11" s="30" t="s">
        <v>45</v>
      </c>
      <c r="E11" s="31" t="s">
        <v>94</v>
      </c>
    </row>
    <row r="12" spans="1:5" ht="63.75">
      <c r="A12" t="s">
        <v>47</v>
      </c>
      <c r="E12" s="29" t="s">
        <v>95</v>
      </c>
    </row>
    <row r="13" spans="1:16" ht="12.75">
      <c r="A13" s="18" t="s">
        <v>38</v>
      </c>
      <c s="23" t="s">
        <v>16</v>
      </c>
      <c s="23" t="s">
        <v>96</v>
      </c>
      <c s="18" t="s">
        <v>40</v>
      </c>
      <c s="24" t="s">
        <v>97</v>
      </c>
      <c s="25" t="s">
        <v>93</v>
      </c>
      <c s="26">
        <v>10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98</v>
      </c>
    </row>
    <row r="16" spans="1:5" ht="25.5">
      <c r="A16" t="s">
        <v>47</v>
      </c>
      <c r="E16" s="29" t="s">
        <v>99</v>
      </c>
    </row>
    <row r="17" spans="1:16" ht="12.75">
      <c r="A17" s="18" t="s">
        <v>38</v>
      </c>
      <c s="23" t="s">
        <v>15</v>
      </c>
      <c s="23" t="s">
        <v>100</v>
      </c>
      <c s="18" t="s">
        <v>40</v>
      </c>
      <c s="24" t="s">
        <v>101</v>
      </c>
      <c s="25" t="s">
        <v>102</v>
      </c>
      <c s="26">
        <v>400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103</v>
      </c>
    </row>
    <row r="19" spans="1:5" ht="12.75">
      <c r="A19" s="30" t="s">
        <v>45</v>
      </c>
      <c r="E19" s="31" t="s">
        <v>104</v>
      </c>
    </row>
    <row r="20" spans="1:5" ht="25.5">
      <c r="A20" t="s">
        <v>47</v>
      </c>
      <c r="E20" s="29" t="s">
        <v>105</v>
      </c>
    </row>
    <row r="21" spans="1:16" ht="25.5">
      <c r="A21" s="18" t="s">
        <v>38</v>
      </c>
      <c s="23" t="s">
        <v>26</v>
      </c>
      <c s="23" t="s">
        <v>106</v>
      </c>
      <c s="18" t="s">
        <v>40</v>
      </c>
      <c s="24" t="s">
        <v>107</v>
      </c>
      <c s="25" t="s">
        <v>93</v>
      </c>
      <c s="26">
        <v>2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40</v>
      </c>
    </row>
    <row r="23" spans="1:5" ht="12.75">
      <c r="A23" s="30" t="s">
        <v>45</v>
      </c>
      <c r="E23" s="31" t="s">
        <v>108</v>
      </c>
    </row>
    <row r="24" spans="1:5" ht="63.75">
      <c r="A24" t="s">
        <v>47</v>
      </c>
      <c r="E24" s="29" t="s">
        <v>95</v>
      </c>
    </row>
    <row r="25" spans="1:16" ht="12.75">
      <c r="A25" s="18" t="s">
        <v>38</v>
      </c>
      <c s="23" t="s">
        <v>28</v>
      </c>
      <c s="23" t="s">
        <v>109</v>
      </c>
      <c s="18" t="s">
        <v>40</v>
      </c>
      <c s="24" t="s">
        <v>110</v>
      </c>
      <c s="25" t="s">
        <v>93</v>
      </c>
      <c s="26">
        <v>2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40</v>
      </c>
    </row>
    <row r="27" spans="1:5" ht="12.75">
      <c r="A27" s="30" t="s">
        <v>45</v>
      </c>
      <c r="E27" s="31" t="s">
        <v>111</v>
      </c>
    </row>
    <row r="28" spans="1:5" ht="25.5">
      <c r="A28" t="s">
        <v>47</v>
      </c>
      <c r="E28" s="29" t="s">
        <v>99</v>
      </c>
    </row>
    <row r="29" spans="1:16" ht="12.75">
      <c r="A29" s="18" t="s">
        <v>38</v>
      </c>
      <c s="23" t="s">
        <v>30</v>
      </c>
      <c s="23" t="s">
        <v>112</v>
      </c>
      <c s="18" t="s">
        <v>40</v>
      </c>
      <c s="24" t="s">
        <v>113</v>
      </c>
      <c s="25" t="s">
        <v>102</v>
      </c>
      <c s="26">
        <v>80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103</v>
      </c>
    </row>
    <row r="31" spans="1:5" ht="12.75">
      <c r="A31" s="30" t="s">
        <v>45</v>
      </c>
      <c r="E31" s="31" t="s">
        <v>114</v>
      </c>
    </row>
    <row r="32" spans="1:5" ht="25.5">
      <c r="A32" t="s">
        <v>47</v>
      </c>
      <c r="E32" s="29" t="s">
        <v>105</v>
      </c>
    </row>
    <row r="33" spans="1:16" ht="12.75">
      <c r="A33" s="18" t="s">
        <v>38</v>
      </c>
      <c s="23" t="s">
        <v>78</v>
      </c>
      <c s="23" t="s">
        <v>115</v>
      </c>
      <c s="18" t="s">
        <v>40</v>
      </c>
      <c s="24" t="s">
        <v>116</v>
      </c>
      <c s="25" t="s">
        <v>93</v>
      </c>
      <c s="26">
        <v>14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40</v>
      </c>
    </row>
    <row r="35" spans="1:5" ht="12.75">
      <c r="A35" s="30" t="s">
        <v>45</v>
      </c>
      <c r="E35" s="31" t="s">
        <v>117</v>
      </c>
    </row>
    <row r="36" spans="1:5" ht="63.75">
      <c r="A36" t="s">
        <v>47</v>
      </c>
      <c r="E36" s="29" t="s">
        <v>118</v>
      </c>
    </row>
    <row r="37" spans="1:16" ht="12.75">
      <c r="A37" s="18" t="s">
        <v>38</v>
      </c>
      <c s="23" t="s">
        <v>82</v>
      </c>
      <c s="23" t="s">
        <v>119</v>
      </c>
      <c s="18" t="s">
        <v>40</v>
      </c>
      <c s="24" t="s">
        <v>120</v>
      </c>
      <c s="25" t="s">
        <v>93</v>
      </c>
      <c s="26">
        <v>14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40</v>
      </c>
    </row>
    <row r="39" spans="1:5" ht="12.75">
      <c r="A39" s="30" t="s">
        <v>45</v>
      </c>
      <c r="E39" s="31" t="s">
        <v>121</v>
      </c>
    </row>
    <row r="40" spans="1:5" ht="25.5">
      <c r="A40" t="s">
        <v>47</v>
      </c>
      <c r="E40" s="29" t="s">
        <v>99</v>
      </c>
    </row>
    <row r="41" spans="1:16" ht="12.75">
      <c r="A41" s="18" t="s">
        <v>38</v>
      </c>
      <c s="23" t="s">
        <v>33</v>
      </c>
      <c s="23" t="s">
        <v>122</v>
      </c>
      <c s="18" t="s">
        <v>40</v>
      </c>
      <c s="24" t="s">
        <v>123</v>
      </c>
      <c s="25" t="s">
        <v>102</v>
      </c>
      <c s="26">
        <v>560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103</v>
      </c>
    </row>
    <row r="43" spans="1:5" ht="12.75">
      <c r="A43" s="30" t="s">
        <v>45</v>
      </c>
      <c r="E43" s="31" t="s">
        <v>124</v>
      </c>
    </row>
    <row r="44" spans="1:5" ht="25.5">
      <c r="A44" t="s">
        <v>47</v>
      </c>
      <c r="E44" s="29" t="s">
        <v>125</v>
      </c>
    </row>
    <row r="45" spans="1:16" ht="12.75">
      <c r="A45" s="18" t="s">
        <v>38</v>
      </c>
      <c s="23" t="s">
        <v>35</v>
      </c>
      <c s="23" t="s">
        <v>126</v>
      </c>
      <c s="18" t="s">
        <v>40</v>
      </c>
      <c s="24" t="s">
        <v>127</v>
      </c>
      <c s="25" t="s">
        <v>93</v>
      </c>
      <c s="26">
        <v>2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40</v>
      </c>
    </row>
    <row r="47" spans="1:5" ht="12.75">
      <c r="A47" s="30" t="s">
        <v>45</v>
      </c>
      <c r="E47" s="31" t="s">
        <v>128</v>
      </c>
    </row>
    <row r="48" spans="1:5" ht="76.5">
      <c r="A48" t="s">
        <v>47</v>
      </c>
      <c r="E48" s="29" t="s">
        <v>129</v>
      </c>
    </row>
    <row r="49" spans="1:16" ht="12.75">
      <c r="A49" s="18" t="s">
        <v>38</v>
      </c>
      <c s="23" t="s">
        <v>130</v>
      </c>
      <c s="23" t="s">
        <v>131</v>
      </c>
      <c s="18" t="s">
        <v>40</v>
      </c>
      <c s="24" t="s">
        <v>132</v>
      </c>
      <c s="25" t="s">
        <v>93</v>
      </c>
      <c s="26">
        <v>2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40</v>
      </c>
    </row>
    <row r="51" spans="1:5" ht="12.75">
      <c r="A51" s="30" t="s">
        <v>45</v>
      </c>
      <c r="E51" s="31" t="s">
        <v>111</v>
      </c>
    </row>
    <row r="52" spans="1:5" ht="25.5">
      <c r="A52" t="s">
        <v>47</v>
      </c>
      <c r="E52" s="29" t="s">
        <v>133</v>
      </c>
    </row>
    <row r="53" spans="1:16" ht="12.75">
      <c r="A53" s="18" t="s">
        <v>38</v>
      </c>
      <c s="23" t="s">
        <v>134</v>
      </c>
      <c s="23" t="s">
        <v>135</v>
      </c>
      <c s="18" t="s">
        <v>40</v>
      </c>
      <c s="24" t="s">
        <v>136</v>
      </c>
      <c s="25" t="s">
        <v>102</v>
      </c>
      <c s="26">
        <v>80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103</v>
      </c>
    </row>
    <row r="55" spans="1:5" ht="12.75">
      <c r="A55" s="30" t="s">
        <v>45</v>
      </c>
      <c r="E55" s="31" t="s">
        <v>114</v>
      </c>
    </row>
    <row r="56" spans="1:5" ht="25.5">
      <c r="A56" t="s">
        <v>47</v>
      </c>
      <c r="E56" s="29" t="s">
        <v>137</v>
      </c>
    </row>
    <row r="57" spans="1:16" ht="12.75">
      <c r="A57" s="18" t="s">
        <v>38</v>
      </c>
      <c s="23" t="s">
        <v>138</v>
      </c>
      <c s="23" t="s">
        <v>139</v>
      </c>
      <c s="18" t="s">
        <v>40</v>
      </c>
      <c s="24" t="s">
        <v>140</v>
      </c>
      <c s="25" t="s">
        <v>93</v>
      </c>
      <c s="26">
        <v>1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40</v>
      </c>
    </row>
    <row r="59" spans="1:5" ht="12.75">
      <c r="A59" s="30" t="s">
        <v>45</v>
      </c>
      <c r="E59" s="31" t="s">
        <v>46</v>
      </c>
    </row>
    <row r="60" spans="1:5" ht="76.5">
      <c r="A60" t="s">
        <v>47</v>
      </c>
      <c r="E60" s="29" t="s">
        <v>129</v>
      </c>
    </row>
    <row r="61" spans="1:16" ht="12.75">
      <c r="A61" s="18" t="s">
        <v>38</v>
      </c>
      <c s="23" t="s">
        <v>141</v>
      </c>
      <c s="23" t="s">
        <v>142</v>
      </c>
      <c s="18" t="s">
        <v>40</v>
      </c>
      <c s="24" t="s">
        <v>143</v>
      </c>
      <c s="25" t="s">
        <v>93</v>
      </c>
      <c s="26">
        <v>1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40</v>
      </c>
    </row>
    <row r="63" spans="1:5" ht="12.75">
      <c r="A63" s="30" t="s">
        <v>45</v>
      </c>
      <c r="E63" s="31" t="s">
        <v>46</v>
      </c>
    </row>
    <row r="64" spans="1:5" ht="25.5">
      <c r="A64" t="s">
        <v>47</v>
      </c>
      <c r="E64" s="29" t="s">
        <v>133</v>
      </c>
    </row>
    <row r="65" spans="1:16" ht="12.75">
      <c r="A65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102</v>
      </c>
      <c s="26">
        <v>40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103</v>
      </c>
    </row>
    <row r="67" spans="1:5" ht="12.75">
      <c r="A67" s="30" t="s">
        <v>45</v>
      </c>
      <c r="E67" s="31" t="s">
        <v>147</v>
      </c>
    </row>
    <row r="68" spans="1:5" ht="25.5">
      <c r="A68" t="s">
        <v>47</v>
      </c>
      <c r="E68" s="29" t="s">
        <v>137</v>
      </c>
    </row>
    <row r="69" spans="1:16" ht="12.75">
      <c r="A69" s="18" t="s">
        <v>38</v>
      </c>
      <c s="23" t="s">
        <v>148</v>
      </c>
      <c s="23" t="s">
        <v>149</v>
      </c>
      <c s="18" t="s">
        <v>40</v>
      </c>
      <c s="24" t="s">
        <v>150</v>
      </c>
      <c s="25" t="s">
        <v>93</v>
      </c>
      <c s="26">
        <v>2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40</v>
      </c>
    </row>
    <row r="71" spans="1:5" ht="12.75">
      <c r="A71" s="30" t="s">
        <v>45</v>
      </c>
      <c r="E71" s="31" t="s">
        <v>151</v>
      </c>
    </row>
    <row r="72" spans="1:5" ht="63.75">
      <c r="A72" t="s">
        <v>47</v>
      </c>
      <c r="E72" s="29" t="s">
        <v>152</v>
      </c>
    </row>
    <row r="73" spans="1:16" ht="12.75">
      <c r="A73" s="18" t="s">
        <v>38</v>
      </c>
      <c s="23" t="s">
        <v>153</v>
      </c>
      <c s="23" t="s">
        <v>154</v>
      </c>
      <c s="18" t="s">
        <v>40</v>
      </c>
      <c s="24" t="s">
        <v>155</v>
      </c>
      <c s="25" t="s">
        <v>93</v>
      </c>
      <c s="26">
        <v>2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40</v>
      </c>
    </row>
    <row r="75" spans="1:5" ht="12.75">
      <c r="A75" s="30" t="s">
        <v>45</v>
      </c>
      <c r="E75" s="31" t="s">
        <v>111</v>
      </c>
    </row>
    <row r="76" spans="1:5" ht="25.5">
      <c r="A76" t="s">
        <v>47</v>
      </c>
      <c r="E76" s="29" t="s">
        <v>133</v>
      </c>
    </row>
    <row r="77" spans="1:16" ht="12.75">
      <c r="A77" s="18" t="s">
        <v>38</v>
      </c>
      <c s="23" t="s">
        <v>156</v>
      </c>
      <c s="23" t="s">
        <v>157</v>
      </c>
      <c s="18" t="s">
        <v>40</v>
      </c>
      <c s="24" t="s">
        <v>158</v>
      </c>
      <c s="25" t="s">
        <v>102</v>
      </c>
      <c s="26">
        <v>80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103</v>
      </c>
    </row>
    <row r="79" spans="1:5" ht="12.75">
      <c r="A79" s="30" t="s">
        <v>45</v>
      </c>
      <c r="E79" s="31" t="s">
        <v>114</v>
      </c>
    </row>
    <row r="80" spans="1:5" ht="25.5">
      <c r="A80" t="s">
        <v>47</v>
      </c>
      <c r="E80" s="29" t="s">
        <v>137</v>
      </c>
    </row>
    <row r="81" spans="1:16" ht="12.75">
      <c r="A81" s="18" t="s">
        <v>38</v>
      </c>
      <c s="23" t="s">
        <v>159</v>
      </c>
      <c s="23" t="s">
        <v>160</v>
      </c>
      <c s="18" t="s">
        <v>40</v>
      </c>
      <c s="24" t="s">
        <v>161</v>
      </c>
      <c s="25" t="s">
        <v>93</v>
      </c>
      <c s="26">
        <v>21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40</v>
      </c>
    </row>
    <row r="83" spans="1:5" ht="12.75">
      <c r="A83" s="30" t="s">
        <v>45</v>
      </c>
      <c r="E83" s="31" t="s">
        <v>162</v>
      </c>
    </row>
    <row r="84" spans="1:5" ht="63.75">
      <c r="A84" t="s">
        <v>47</v>
      </c>
      <c r="E84" s="29" t="s">
        <v>152</v>
      </c>
    </row>
    <row r="85" spans="1:16" ht="12.75">
      <c r="A85" s="18" t="s">
        <v>38</v>
      </c>
      <c s="23" t="s">
        <v>163</v>
      </c>
      <c s="23" t="s">
        <v>164</v>
      </c>
      <c s="18" t="s">
        <v>40</v>
      </c>
      <c s="24" t="s">
        <v>165</v>
      </c>
      <c s="25" t="s">
        <v>93</v>
      </c>
      <c s="26">
        <v>21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40</v>
      </c>
    </row>
    <row r="87" spans="1:5" ht="12.75">
      <c r="A87" s="30" t="s">
        <v>45</v>
      </c>
      <c r="E87" s="31" t="s">
        <v>162</v>
      </c>
    </row>
    <row r="88" spans="1:5" ht="25.5">
      <c r="A88" t="s">
        <v>47</v>
      </c>
      <c r="E88" s="29" t="s">
        <v>133</v>
      </c>
    </row>
    <row r="89" spans="1:16" ht="12.75">
      <c r="A89" s="18" t="s">
        <v>38</v>
      </c>
      <c s="23" t="s">
        <v>166</v>
      </c>
      <c s="23" t="s">
        <v>167</v>
      </c>
      <c s="18" t="s">
        <v>40</v>
      </c>
      <c s="24" t="s">
        <v>168</v>
      </c>
      <c s="25" t="s">
        <v>102</v>
      </c>
      <c s="26">
        <v>840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12.75">
      <c r="A90" s="28" t="s">
        <v>43</v>
      </c>
      <c r="E90" s="29" t="s">
        <v>103</v>
      </c>
    </row>
    <row r="91" spans="1:5" ht="12.75">
      <c r="A91" s="30" t="s">
        <v>45</v>
      </c>
      <c r="E91" s="31" t="s">
        <v>169</v>
      </c>
    </row>
    <row r="92" spans="1:5" ht="25.5">
      <c r="A92" t="s">
        <v>47</v>
      </c>
      <c r="E92" s="29" t="s">
        <v>137</v>
      </c>
    </row>
    <row r="93" spans="1:16" ht="25.5">
      <c r="A93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93</v>
      </c>
      <c s="26">
        <v>39</v>
      </c>
      <c s="27">
        <v>0</v>
      </c>
      <c s="27">
        <f>ROUND(ROUND(H93,2)*ROUND(G93,3),2)</f>
      </c>
      <c r="O93">
        <f>(I93*21)/100</f>
      </c>
      <c t="s">
        <v>16</v>
      </c>
    </row>
    <row r="94" spans="1:5" ht="12.75">
      <c r="A94" s="28" t="s">
        <v>43</v>
      </c>
      <c r="E94" s="29" t="s">
        <v>40</v>
      </c>
    </row>
    <row r="95" spans="1:5" ht="12.75">
      <c r="A95" s="30" t="s">
        <v>45</v>
      </c>
      <c r="E95" s="31" t="s">
        <v>173</v>
      </c>
    </row>
    <row r="96" spans="1:5" ht="63.75">
      <c r="A96" t="s">
        <v>47</v>
      </c>
      <c r="E96" s="29" t="s">
        <v>152</v>
      </c>
    </row>
    <row r="97" spans="1:16" ht="12.75">
      <c r="A97" s="18" t="s">
        <v>38</v>
      </c>
      <c s="23" t="s">
        <v>174</v>
      </c>
      <c s="23" t="s">
        <v>175</v>
      </c>
      <c s="18" t="s">
        <v>40</v>
      </c>
      <c s="24" t="s">
        <v>176</v>
      </c>
      <c s="25" t="s">
        <v>93</v>
      </c>
      <c s="26">
        <v>39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40</v>
      </c>
    </row>
    <row r="99" spans="1:5" ht="12.75">
      <c r="A99" s="30" t="s">
        <v>45</v>
      </c>
      <c r="E99" s="31" t="s">
        <v>177</v>
      </c>
    </row>
    <row r="100" spans="1:5" ht="25.5">
      <c r="A100" t="s">
        <v>47</v>
      </c>
      <c r="E100" s="29" t="s">
        <v>133</v>
      </c>
    </row>
    <row r="101" spans="1:16" ht="12.75">
      <c r="A101" s="18" t="s">
        <v>38</v>
      </c>
      <c s="23" t="s">
        <v>178</v>
      </c>
      <c s="23" t="s">
        <v>179</v>
      </c>
      <c s="18" t="s">
        <v>40</v>
      </c>
      <c s="24" t="s">
        <v>180</v>
      </c>
      <c s="25" t="s">
        <v>102</v>
      </c>
      <c s="26">
        <v>1560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103</v>
      </c>
    </row>
    <row r="103" spans="1:5" ht="12.75">
      <c r="A103" s="30" t="s">
        <v>45</v>
      </c>
      <c r="E103" s="31" t="s">
        <v>181</v>
      </c>
    </row>
    <row r="104" spans="1:5" ht="25.5">
      <c r="A104" t="s">
        <v>47</v>
      </c>
      <c r="E104" s="29" t="s">
        <v>137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0+O8+O13+O70+O123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182</v>
      </c>
      <c s="32">
        <f>0+I8+I13+I70+I123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182</v>
      </c>
      <c s="5"/>
      <c s="14" t="s">
        <v>183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184</v>
      </c>
      <c s="18" t="s">
        <v>40</v>
      </c>
      <c s="24" t="s">
        <v>185</v>
      </c>
      <c s="25" t="s">
        <v>186</v>
      </c>
      <c s="26">
        <v>552.6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187</v>
      </c>
    </row>
    <row r="11" spans="1:5" ht="165.75">
      <c r="A11" s="30" t="s">
        <v>45</v>
      </c>
      <c r="E11" s="31" t="s">
        <v>188</v>
      </c>
    </row>
    <row r="12" spans="1:5" ht="25.5">
      <c r="A12" t="s">
        <v>47</v>
      </c>
      <c r="E12" s="29" t="s">
        <v>189</v>
      </c>
    </row>
    <row r="13" spans="1:18" ht="12.75" customHeight="1">
      <c r="A13" s="5" t="s">
        <v>36</v>
      </c>
      <c s="5"/>
      <c s="35" t="s">
        <v>22</v>
      </c>
      <c s="5"/>
      <c s="21" t="s">
        <v>190</v>
      </c>
      <c s="5"/>
      <c s="5"/>
      <c s="5"/>
      <c s="36">
        <f>0+Q13</f>
      </c>
      <c r="O13">
        <f>0+R13</f>
      </c>
      <c r="Q13">
        <f>0+I14+I18+I22+I26+I30+I34+I38+I42+I46+I50+I54+I58+I62+I66</f>
      </c>
      <c>
        <f>0+O14+O18+O22+O26+O30+O34+O38+O42+O46+O50+O54+O58+O62+O66</f>
      </c>
    </row>
    <row r="14" spans="1:16" ht="12.75">
      <c r="A14" s="18" t="s">
        <v>38</v>
      </c>
      <c s="23" t="s">
        <v>16</v>
      </c>
      <c s="23" t="s">
        <v>191</v>
      </c>
      <c s="18" t="s">
        <v>40</v>
      </c>
      <c s="24" t="s">
        <v>192</v>
      </c>
      <c s="25" t="s">
        <v>193</v>
      </c>
      <c s="26">
        <v>260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194</v>
      </c>
    </row>
    <row r="16" spans="1:5" ht="12.75">
      <c r="A16" s="30" t="s">
        <v>45</v>
      </c>
      <c r="E16" s="31" t="s">
        <v>195</v>
      </c>
    </row>
    <row r="17" spans="1:5" ht="12.75">
      <c r="A17" t="s">
        <v>47</v>
      </c>
      <c r="E17" s="29" t="s">
        <v>196</v>
      </c>
    </row>
    <row r="18" spans="1:16" ht="25.5">
      <c r="A18" s="18" t="s">
        <v>38</v>
      </c>
      <c s="23" t="s">
        <v>15</v>
      </c>
      <c s="23" t="s">
        <v>197</v>
      </c>
      <c s="18" t="s">
        <v>40</v>
      </c>
      <c s="24" t="s">
        <v>198</v>
      </c>
      <c s="25" t="s">
        <v>199</v>
      </c>
      <c s="26">
        <v>9.1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200</v>
      </c>
    </row>
    <row r="20" spans="1:5" ht="12.75">
      <c r="A20" s="30" t="s">
        <v>45</v>
      </c>
      <c r="E20" s="31" t="s">
        <v>201</v>
      </c>
    </row>
    <row r="21" spans="1:5" ht="25.5">
      <c r="A21" t="s">
        <v>47</v>
      </c>
      <c r="E21" s="29" t="s">
        <v>202</v>
      </c>
    </row>
    <row r="22" spans="1:16" ht="12.75">
      <c r="A22" s="18" t="s">
        <v>38</v>
      </c>
      <c s="23" t="s">
        <v>26</v>
      </c>
      <c s="23" t="s">
        <v>203</v>
      </c>
      <c s="18" t="s">
        <v>40</v>
      </c>
      <c s="24" t="s">
        <v>204</v>
      </c>
      <c s="25" t="s">
        <v>199</v>
      </c>
      <c s="26">
        <v>36.8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205</v>
      </c>
    </row>
    <row r="24" spans="1:5" ht="51">
      <c r="A24" s="30" t="s">
        <v>45</v>
      </c>
      <c r="E24" s="31" t="s">
        <v>206</v>
      </c>
    </row>
    <row r="25" spans="1:5" ht="25.5">
      <c r="A25" t="s">
        <v>47</v>
      </c>
      <c r="E25" s="29" t="s">
        <v>207</v>
      </c>
    </row>
    <row r="26" spans="1:16" ht="12.75">
      <c r="A26" s="18" t="s">
        <v>38</v>
      </c>
      <c s="23" t="s">
        <v>28</v>
      </c>
      <c s="23" t="s">
        <v>208</v>
      </c>
      <c s="18" t="s">
        <v>40</v>
      </c>
      <c s="24" t="s">
        <v>209</v>
      </c>
      <c s="25" t="s">
        <v>199</v>
      </c>
      <c s="26">
        <v>193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210</v>
      </c>
    </row>
    <row r="28" spans="1:5" ht="51">
      <c r="A28" s="30" t="s">
        <v>45</v>
      </c>
      <c r="E28" s="31" t="s">
        <v>211</v>
      </c>
    </row>
    <row r="29" spans="1:5" ht="369.75">
      <c r="A29" t="s">
        <v>47</v>
      </c>
      <c r="E29" s="29" t="s">
        <v>212</v>
      </c>
    </row>
    <row r="30" spans="1:16" ht="12.75">
      <c r="A30" s="18" t="s">
        <v>38</v>
      </c>
      <c s="23" t="s">
        <v>30</v>
      </c>
      <c s="23" t="s">
        <v>213</v>
      </c>
      <c s="18" t="s">
        <v>40</v>
      </c>
      <c s="24" t="s">
        <v>214</v>
      </c>
      <c s="25" t="s">
        <v>215</v>
      </c>
      <c s="26">
        <v>2316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216</v>
      </c>
    </row>
    <row r="32" spans="1:5" ht="12.75">
      <c r="A32" s="30" t="s">
        <v>45</v>
      </c>
      <c r="E32" s="31" t="s">
        <v>217</v>
      </c>
    </row>
    <row r="33" spans="1:5" ht="25.5">
      <c r="A33" t="s">
        <v>47</v>
      </c>
      <c r="E33" s="29" t="s">
        <v>218</v>
      </c>
    </row>
    <row r="34" spans="1:16" ht="12.75">
      <c r="A34" s="18" t="s">
        <v>38</v>
      </c>
      <c s="23" t="s">
        <v>78</v>
      </c>
      <c s="23" t="s">
        <v>219</v>
      </c>
      <c s="18" t="s">
        <v>40</v>
      </c>
      <c s="24" t="s">
        <v>220</v>
      </c>
      <c s="25" t="s">
        <v>199</v>
      </c>
      <c s="26">
        <v>13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221</v>
      </c>
    </row>
    <row r="36" spans="1:5" ht="12.75">
      <c r="A36" s="30" t="s">
        <v>45</v>
      </c>
      <c r="E36" s="31" t="s">
        <v>222</v>
      </c>
    </row>
    <row r="37" spans="1:5" ht="306">
      <c r="A37" t="s">
        <v>47</v>
      </c>
      <c r="E37" s="29" t="s">
        <v>223</v>
      </c>
    </row>
    <row r="38" spans="1:16" ht="12.75">
      <c r="A38" s="18" t="s">
        <v>38</v>
      </c>
      <c s="23" t="s">
        <v>82</v>
      </c>
      <c s="23" t="s">
        <v>224</v>
      </c>
      <c s="18" t="s">
        <v>40</v>
      </c>
      <c s="24" t="s">
        <v>225</v>
      </c>
      <c s="25" t="s">
        <v>193</v>
      </c>
      <c s="26">
        <v>73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226</v>
      </c>
    </row>
    <row r="40" spans="1:5" ht="12.75">
      <c r="A40" s="30" t="s">
        <v>45</v>
      </c>
      <c r="E40" s="31" t="s">
        <v>227</v>
      </c>
    </row>
    <row r="41" spans="1:5" ht="63.75">
      <c r="A41" t="s">
        <v>47</v>
      </c>
      <c r="E41" s="29" t="s">
        <v>228</v>
      </c>
    </row>
    <row r="42" spans="1:16" ht="12.75">
      <c r="A42" s="18" t="s">
        <v>38</v>
      </c>
      <c s="23" t="s">
        <v>33</v>
      </c>
      <c s="23" t="s">
        <v>229</v>
      </c>
      <c s="18" t="s">
        <v>40</v>
      </c>
      <c s="24" t="s">
        <v>230</v>
      </c>
      <c s="25" t="s">
        <v>231</v>
      </c>
      <c s="26">
        <v>100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232</v>
      </c>
    </row>
    <row r="44" spans="1:5" ht="12.75">
      <c r="A44" s="30" t="s">
        <v>45</v>
      </c>
      <c r="E44" s="31" t="s">
        <v>233</v>
      </c>
    </row>
    <row r="45" spans="1:5" ht="63.75">
      <c r="A45" t="s">
        <v>47</v>
      </c>
      <c r="E45" s="29" t="s">
        <v>228</v>
      </c>
    </row>
    <row r="46" spans="1:16" ht="12.75">
      <c r="A46" s="18" t="s">
        <v>38</v>
      </c>
      <c s="23" t="s">
        <v>35</v>
      </c>
      <c s="23" t="s">
        <v>234</v>
      </c>
      <c s="18" t="s">
        <v>40</v>
      </c>
      <c s="24" t="s">
        <v>235</v>
      </c>
      <c s="25" t="s">
        <v>199</v>
      </c>
      <c s="26">
        <v>193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25.5">
      <c r="A48" s="30" t="s">
        <v>45</v>
      </c>
      <c r="E48" s="31" t="s">
        <v>236</v>
      </c>
    </row>
    <row r="49" spans="1:5" ht="191.25">
      <c r="A49" t="s">
        <v>47</v>
      </c>
      <c r="E49" s="29" t="s">
        <v>237</v>
      </c>
    </row>
    <row r="50" spans="1:16" ht="12.75">
      <c r="A50" s="18" t="s">
        <v>38</v>
      </c>
      <c s="23" t="s">
        <v>130</v>
      </c>
      <c s="23" t="s">
        <v>238</v>
      </c>
      <c s="18" t="s">
        <v>40</v>
      </c>
      <c s="24" t="s">
        <v>239</v>
      </c>
      <c s="25" t="s">
        <v>199</v>
      </c>
      <c s="26">
        <v>9.1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25.5">
      <c r="A51" s="28" t="s">
        <v>43</v>
      </c>
      <c r="E51" s="29" t="s">
        <v>240</v>
      </c>
    </row>
    <row r="52" spans="1:5" ht="12.75">
      <c r="A52" s="30" t="s">
        <v>45</v>
      </c>
      <c r="E52" s="31" t="s">
        <v>241</v>
      </c>
    </row>
    <row r="53" spans="1:5" ht="242.25">
      <c r="A53" t="s">
        <v>47</v>
      </c>
      <c r="E53" s="29" t="s">
        <v>242</v>
      </c>
    </row>
    <row r="54" spans="1:16" ht="12.75">
      <c r="A54" s="18" t="s">
        <v>38</v>
      </c>
      <c s="23" t="s">
        <v>134</v>
      </c>
      <c s="23" t="s">
        <v>243</v>
      </c>
      <c s="18" t="s">
        <v>40</v>
      </c>
      <c s="24" t="s">
        <v>244</v>
      </c>
      <c s="25" t="s">
        <v>199</v>
      </c>
      <c s="26">
        <v>146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245</v>
      </c>
    </row>
    <row r="56" spans="1:5" ht="12.75">
      <c r="A56" s="30" t="s">
        <v>45</v>
      </c>
      <c r="E56" s="31" t="s">
        <v>246</v>
      </c>
    </row>
    <row r="57" spans="1:5" ht="229.5">
      <c r="A57" t="s">
        <v>47</v>
      </c>
      <c r="E57" s="29" t="s">
        <v>247</v>
      </c>
    </row>
    <row r="58" spans="1:16" ht="12.75">
      <c r="A58" s="18" t="s">
        <v>38</v>
      </c>
      <c s="23" t="s">
        <v>138</v>
      </c>
      <c s="23" t="s">
        <v>248</v>
      </c>
      <c s="18" t="s">
        <v>40</v>
      </c>
      <c s="24" t="s">
        <v>249</v>
      </c>
      <c s="25" t="s">
        <v>193</v>
      </c>
      <c s="26">
        <v>669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210</v>
      </c>
    </row>
    <row r="60" spans="1:5" ht="51">
      <c r="A60" s="30" t="s">
        <v>45</v>
      </c>
      <c r="E60" s="31" t="s">
        <v>250</v>
      </c>
    </row>
    <row r="61" spans="1:5" ht="25.5">
      <c r="A61" t="s">
        <v>47</v>
      </c>
      <c r="E61" s="29" t="s">
        <v>251</v>
      </c>
    </row>
    <row r="62" spans="1:16" ht="12.75">
      <c r="A62" s="18" t="s">
        <v>38</v>
      </c>
      <c s="23" t="s">
        <v>141</v>
      </c>
      <c s="23" t="s">
        <v>252</v>
      </c>
      <c s="18" t="s">
        <v>40</v>
      </c>
      <c s="24" t="s">
        <v>253</v>
      </c>
      <c s="25" t="s">
        <v>199</v>
      </c>
      <c s="26">
        <v>13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254</v>
      </c>
    </row>
    <row r="64" spans="1:5" ht="12.75">
      <c r="A64" s="30" t="s">
        <v>45</v>
      </c>
      <c r="E64" s="31" t="s">
        <v>255</v>
      </c>
    </row>
    <row r="65" spans="1:5" ht="38.25">
      <c r="A65" t="s">
        <v>47</v>
      </c>
      <c r="E65" s="29" t="s">
        <v>256</v>
      </c>
    </row>
    <row r="66" spans="1:16" ht="12.75">
      <c r="A66" s="18" t="s">
        <v>38</v>
      </c>
      <c s="23" t="s">
        <v>144</v>
      </c>
      <c s="23" t="s">
        <v>257</v>
      </c>
      <c s="18" t="s">
        <v>40</v>
      </c>
      <c s="24" t="s">
        <v>258</v>
      </c>
      <c s="25" t="s">
        <v>193</v>
      </c>
      <c s="26">
        <v>130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210</v>
      </c>
    </row>
    <row r="68" spans="1:5" ht="12.75">
      <c r="A68" s="30" t="s">
        <v>45</v>
      </c>
      <c r="E68" s="31" t="s">
        <v>259</v>
      </c>
    </row>
    <row r="69" spans="1:5" ht="25.5">
      <c r="A69" t="s">
        <v>47</v>
      </c>
      <c r="E69" s="29" t="s">
        <v>260</v>
      </c>
    </row>
    <row r="70" spans="1:18" ht="12.75" customHeight="1">
      <c r="A70" s="5" t="s">
        <v>36</v>
      </c>
      <c s="5"/>
      <c s="35" t="s">
        <v>28</v>
      </c>
      <c s="5"/>
      <c s="21" t="s">
        <v>261</v>
      </c>
      <c s="5"/>
      <c s="5"/>
      <c s="5"/>
      <c s="36">
        <f>0+Q70</f>
      </c>
      <c r="O70">
        <f>0+R70</f>
      </c>
      <c r="Q70">
        <f>0+I71+I75+I79+I83+I87+I91+I95+I99+I103+I107+I111+I115+I119</f>
      </c>
      <c>
        <f>0+O71+O75+O79+O83+O87+O91+O95+O99+O103+O107+O111+O115+O119</f>
      </c>
    </row>
    <row r="71" spans="1:16" ht="12.75">
      <c r="A71" s="18" t="s">
        <v>38</v>
      </c>
      <c s="23" t="s">
        <v>148</v>
      </c>
      <c s="23" t="s">
        <v>262</v>
      </c>
      <c s="18" t="s">
        <v>40</v>
      </c>
      <c s="24" t="s">
        <v>263</v>
      </c>
      <c s="25" t="s">
        <v>193</v>
      </c>
      <c s="26">
        <v>777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210</v>
      </c>
    </row>
    <row r="73" spans="1:5" ht="63.75">
      <c r="A73" s="30" t="s">
        <v>45</v>
      </c>
      <c r="E73" s="31" t="s">
        <v>264</v>
      </c>
    </row>
    <row r="74" spans="1:5" ht="51">
      <c r="A74" t="s">
        <v>47</v>
      </c>
      <c r="E74" s="29" t="s">
        <v>265</v>
      </c>
    </row>
    <row r="75" spans="1:16" ht="12.75">
      <c r="A75" s="18" t="s">
        <v>38</v>
      </c>
      <c s="23" t="s">
        <v>153</v>
      </c>
      <c s="23" t="s">
        <v>266</v>
      </c>
      <c s="18" t="s">
        <v>40</v>
      </c>
      <c s="24" t="s">
        <v>267</v>
      </c>
      <c s="25" t="s">
        <v>193</v>
      </c>
      <c s="26">
        <v>154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25.5">
      <c r="A76" s="28" t="s">
        <v>43</v>
      </c>
      <c r="E76" s="29" t="s">
        <v>268</v>
      </c>
    </row>
    <row r="77" spans="1:5" ht="12.75">
      <c r="A77" s="30" t="s">
        <v>45</v>
      </c>
      <c r="E77" s="31" t="s">
        <v>269</v>
      </c>
    </row>
    <row r="78" spans="1:5" ht="51">
      <c r="A78" t="s">
        <v>47</v>
      </c>
      <c r="E78" s="29" t="s">
        <v>265</v>
      </c>
    </row>
    <row r="79" spans="1:16" ht="12.75">
      <c r="A79" s="18" t="s">
        <v>38</v>
      </c>
      <c s="23" t="s">
        <v>156</v>
      </c>
      <c s="23" t="s">
        <v>270</v>
      </c>
      <c s="18" t="s">
        <v>40</v>
      </c>
      <c s="24" t="s">
        <v>271</v>
      </c>
      <c s="25" t="s">
        <v>193</v>
      </c>
      <c s="26">
        <v>468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25.5">
      <c r="A80" s="28" t="s">
        <v>43</v>
      </c>
      <c r="E80" s="29" t="s">
        <v>272</v>
      </c>
    </row>
    <row r="81" spans="1:5" ht="12.75">
      <c r="A81" s="30" t="s">
        <v>45</v>
      </c>
      <c r="E81" s="31" t="s">
        <v>273</v>
      </c>
    </row>
    <row r="82" spans="1:5" ht="51">
      <c r="A82" t="s">
        <v>47</v>
      </c>
      <c r="E82" s="29" t="s">
        <v>265</v>
      </c>
    </row>
    <row r="83" spans="1:16" ht="12.75">
      <c r="A83" s="18" t="s">
        <v>38</v>
      </c>
      <c s="23" t="s">
        <v>159</v>
      </c>
      <c s="23" t="s">
        <v>274</v>
      </c>
      <c s="18" t="s">
        <v>40</v>
      </c>
      <c s="24" t="s">
        <v>275</v>
      </c>
      <c s="25" t="s">
        <v>193</v>
      </c>
      <c s="26">
        <v>73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25.5">
      <c r="A84" s="28" t="s">
        <v>43</v>
      </c>
      <c r="E84" s="29" t="s">
        <v>276</v>
      </c>
    </row>
    <row r="85" spans="1:5" ht="12.75">
      <c r="A85" s="30" t="s">
        <v>45</v>
      </c>
      <c r="E85" s="31" t="s">
        <v>227</v>
      </c>
    </row>
    <row r="86" spans="1:5" ht="102">
      <c r="A86" t="s">
        <v>47</v>
      </c>
      <c r="E86" s="29" t="s">
        <v>277</v>
      </c>
    </row>
    <row r="87" spans="1:16" ht="12.75">
      <c r="A87" s="18" t="s">
        <v>38</v>
      </c>
      <c s="23" t="s">
        <v>163</v>
      </c>
      <c s="23" t="s">
        <v>278</v>
      </c>
      <c s="18" t="s">
        <v>40</v>
      </c>
      <c s="24" t="s">
        <v>279</v>
      </c>
      <c s="25" t="s">
        <v>193</v>
      </c>
      <c s="26">
        <v>308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25.5">
      <c r="A88" s="28" t="s">
        <v>43</v>
      </c>
      <c r="E88" s="29" t="s">
        <v>280</v>
      </c>
    </row>
    <row r="89" spans="1:5" ht="12.75">
      <c r="A89" s="30" t="s">
        <v>45</v>
      </c>
      <c r="E89" s="31" t="s">
        <v>281</v>
      </c>
    </row>
    <row r="90" spans="1:5" ht="51">
      <c r="A90" t="s">
        <v>47</v>
      </c>
      <c r="E90" s="29" t="s">
        <v>282</v>
      </c>
    </row>
    <row r="91" spans="1:16" ht="12.75">
      <c r="A91" s="18" t="s">
        <v>38</v>
      </c>
      <c s="23" t="s">
        <v>166</v>
      </c>
      <c s="23" t="s">
        <v>283</v>
      </c>
      <c s="18" t="s">
        <v>40</v>
      </c>
      <c s="24" t="s">
        <v>284</v>
      </c>
      <c s="25" t="s">
        <v>193</v>
      </c>
      <c s="26">
        <v>1031.3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25.5">
      <c r="A92" s="28" t="s">
        <v>43</v>
      </c>
      <c r="E92" s="29" t="s">
        <v>285</v>
      </c>
    </row>
    <row r="93" spans="1:5" ht="12.75">
      <c r="A93" s="30" t="s">
        <v>45</v>
      </c>
      <c r="E93" s="31" t="s">
        <v>286</v>
      </c>
    </row>
    <row r="94" spans="1:5" ht="51">
      <c r="A94" t="s">
        <v>47</v>
      </c>
      <c r="E94" s="29" t="s">
        <v>282</v>
      </c>
    </row>
    <row r="95" spans="1:16" ht="12.75">
      <c r="A95" s="18" t="s">
        <v>38</v>
      </c>
      <c s="23" t="s">
        <v>170</v>
      </c>
      <c s="23" t="s">
        <v>287</v>
      </c>
      <c s="18" t="s">
        <v>40</v>
      </c>
      <c s="24" t="s">
        <v>288</v>
      </c>
      <c s="25" t="s">
        <v>193</v>
      </c>
      <c s="26">
        <v>713.3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25.5">
      <c r="A96" s="28" t="s">
        <v>43</v>
      </c>
      <c r="E96" s="29" t="s">
        <v>289</v>
      </c>
    </row>
    <row r="97" spans="1:5" ht="12.75">
      <c r="A97" s="30" t="s">
        <v>45</v>
      </c>
      <c r="E97" s="31" t="s">
        <v>290</v>
      </c>
    </row>
    <row r="98" spans="1:5" ht="140.25">
      <c r="A98" t="s">
        <v>47</v>
      </c>
      <c r="E98" s="29" t="s">
        <v>291</v>
      </c>
    </row>
    <row r="99" spans="1:16" ht="12.75">
      <c r="A99" s="18" t="s">
        <v>38</v>
      </c>
      <c s="23" t="s">
        <v>174</v>
      </c>
      <c s="23" t="s">
        <v>292</v>
      </c>
      <c s="18" t="s">
        <v>40</v>
      </c>
      <c s="24" t="s">
        <v>293</v>
      </c>
      <c s="25" t="s">
        <v>193</v>
      </c>
      <c s="26">
        <v>365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25.5">
      <c r="A100" s="28" t="s">
        <v>43</v>
      </c>
      <c r="E100" s="29" t="s">
        <v>294</v>
      </c>
    </row>
    <row r="101" spans="1:5" ht="12.75">
      <c r="A101" s="30" t="s">
        <v>45</v>
      </c>
      <c r="E101" s="31" t="s">
        <v>295</v>
      </c>
    </row>
    <row r="102" spans="1:5" ht="140.25">
      <c r="A102" t="s">
        <v>47</v>
      </c>
      <c r="E102" s="29" t="s">
        <v>291</v>
      </c>
    </row>
    <row r="103" spans="1:16" ht="12.75">
      <c r="A103" s="18" t="s">
        <v>38</v>
      </c>
      <c s="23" t="s">
        <v>178</v>
      </c>
      <c s="23" t="s">
        <v>296</v>
      </c>
      <c s="18" t="s">
        <v>40</v>
      </c>
      <c s="24" t="s">
        <v>297</v>
      </c>
      <c s="25" t="s">
        <v>193</v>
      </c>
      <c s="26">
        <v>357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25.5">
      <c r="A104" s="28" t="s">
        <v>43</v>
      </c>
      <c r="E104" s="29" t="s">
        <v>298</v>
      </c>
    </row>
    <row r="105" spans="1:5" ht="12.75">
      <c r="A105" s="30" t="s">
        <v>45</v>
      </c>
      <c r="E105" s="31" t="s">
        <v>299</v>
      </c>
    </row>
    <row r="106" spans="1:5" ht="140.25">
      <c r="A106" t="s">
        <v>47</v>
      </c>
      <c r="E106" s="29" t="s">
        <v>291</v>
      </c>
    </row>
    <row r="107" spans="1:16" ht="12.75">
      <c r="A107" s="18" t="s">
        <v>38</v>
      </c>
      <c s="23" t="s">
        <v>300</v>
      </c>
      <c s="23" t="s">
        <v>301</v>
      </c>
      <c s="18" t="s">
        <v>40</v>
      </c>
      <c s="24" t="s">
        <v>302</v>
      </c>
      <c s="25" t="s">
        <v>186</v>
      </c>
      <c s="26">
        <v>100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76.5">
      <c r="A108" s="28" t="s">
        <v>43</v>
      </c>
      <c r="E108" s="29" t="s">
        <v>303</v>
      </c>
    </row>
    <row r="109" spans="1:5" ht="12.75">
      <c r="A109" s="30" t="s">
        <v>45</v>
      </c>
      <c r="E109" s="31" t="s">
        <v>304</v>
      </c>
    </row>
    <row r="110" spans="1:5" ht="76.5">
      <c r="A110" t="s">
        <v>47</v>
      </c>
      <c r="E110" s="29" t="s">
        <v>305</v>
      </c>
    </row>
    <row r="111" spans="1:16" ht="12.75">
      <c r="A111" s="18" t="s">
        <v>38</v>
      </c>
      <c s="23" t="s">
        <v>306</v>
      </c>
      <c s="23" t="s">
        <v>307</v>
      </c>
      <c s="18" t="s">
        <v>40</v>
      </c>
      <c s="24" t="s">
        <v>308</v>
      </c>
      <c s="25" t="s">
        <v>231</v>
      </c>
      <c s="26">
        <v>1000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76.5">
      <c r="A112" s="28" t="s">
        <v>43</v>
      </c>
      <c r="E112" s="29" t="s">
        <v>309</v>
      </c>
    </row>
    <row r="113" spans="1:5" ht="12.75">
      <c r="A113" s="30" t="s">
        <v>45</v>
      </c>
      <c r="E113" s="31" t="s">
        <v>310</v>
      </c>
    </row>
    <row r="114" spans="1:5" ht="51">
      <c r="A114" t="s">
        <v>47</v>
      </c>
      <c r="E114" s="29" t="s">
        <v>311</v>
      </c>
    </row>
    <row r="115" spans="1:16" ht="12.75">
      <c r="A115" s="18" t="s">
        <v>38</v>
      </c>
      <c s="23" t="s">
        <v>312</v>
      </c>
      <c s="23" t="s">
        <v>313</v>
      </c>
      <c s="18" t="s">
        <v>40</v>
      </c>
      <c s="24" t="s">
        <v>314</v>
      </c>
      <c s="25" t="s">
        <v>193</v>
      </c>
      <c s="26">
        <v>47.1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38.25">
      <c r="A116" s="28" t="s">
        <v>43</v>
      </c>
      <c r="E116" s="29" t="s">
        <v>315</v>
      </c>
    </row>
    <row r="117" spans="1:5" ht="12.75">
      <c r="A117" s="30" t="s">
        <v>45</v>
      </c>
      <c r="E117" s="31" t="s">
        <v>316</v>
      </c>
    </row>
    <row r="118" spans="1:5" ht="153">
      <c r="A118" t="s">
        <v>47</v>
      </c>
      <c r="E118" s="29" t="s">
        <v>317</v>
      </c>
    </row>
    <row r="119" spans="1:16" ht="12.75">
      <c r="A119" s="18" t="s">
        <v>38</v>
      </c>
      <c s="23" t="s">
        <v>318</v>
      </c>
      <c s="23" t="s">
        <v>319</v>
      </c>
      <c s="18" t="s">
        <v>40</v>
      </c>
      <c s="24" t="s">
        <v>320</v>
      </c>
      <c s="25" t="s">
        <v>231</v>
      </c>
      <c s="26">
        <v>94.2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210</v>
      </c>
    </row>
    <row r="121" spans="1:5" ht="51">
      <c r="A121" s="30" t="s">
        <v>45</v>
      </c>
      <c r="E121" s="31" t="s">
        <v>321</v>
      </c>
    </row>
    <row r="122" spans="1:5" ht="38.25">
      <c r="A122" t="s">
        <v>47</v>
      </c>
      <c r="E122" s="29" t="s">
        <v>322</v>
      </c>
    </row>
    <row r="123" spans="1:18" ht="12.75" customHeight="1">
      <c r="A123" s="5" t="s">
        <v>36</v>
      </c>
      <c s="5"/>
      <c s="35" t="s">
        <v>33</v>
      </c>
      <c s="5"/>
      <c s="21" t="s">
        <v>90</v>
      </c>
      <c s="5"/>
      <c s="5"/>
      <c s="5"/>
      <c s="36">
        <f>0+Q123</f>
      </c>
      <c r="O123">
        <f>0+R123</f>
      </c>
      <c r="Q123">
        <f>0+I124+I128+I132+I136+I140+I144+I148+I152+I156+I160+I164+I168</f>
      </c>
      <c>
        <f>0+O124+O128+O132+O136+O140+O144+O148+O152+O156+O160+O164+O168</f>
      </c>
    </row>
    <row r="124" spans="1:16" ht="12.75">
      <c r="A124" s="18" t="s">
        <v>38</v>
      </c>
      <c s="23" t="s">
        <v>323</v>
      </c>
      <c s="23" t="s">
        <v>324</v>
      </c>
      <c s="18" t="s">
        <v>40</v>
      </c>
      <c s="24" t="s">
        <v>325</v>
      </c>
      <c s="25" t="s">
        <v>93</v>
      </c>
      <c s="26">
        <v>10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40</v>
      </c>
    </row>
    <row r="126" spans="1:5" ht="12.75">
      <c r="A126" s="30" t="s">
        <v>45</v>
      </c>
      <c r="E126" s="31" t="s">
        <v>98</v>
      </c>
    </row>
    <row r="127" spans="1:5" ht="51">
      <c r="A127" t="s">
        <v>47</v>
      </c>
      <c r="E127" s="29" t="s">
        <v>326</v>
      </c>
    </row>
    <row r="128" spans="1:16" ht="25.5">
      <c r="A128" s="18" t="s">
        <v>38</v>
      </c>
      <c s="23" t="s">
        <v>327</v>
      </c>
      <c s="23" t="s">
        <v>328</v>
      </c>
      <c s="18" t="s">
        <v>40</v>
      </c>
      <c s="24" t="s">
        <v>329</v>
      </c>
      <c s="25" t="s">
        <v>93</v>
      </c>
      <c s="26">
        <v>142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330</v>
      </c>
    </row>
    <row r="130" spans="1:5" ht="12.75">
      <c r="A130" s="30" t="s">
        <v>45</v>
      </c>
      <c r="E130" s="31" t="s">
        <v>331</v>
      </c>
    </row>
    <row r="131" spans="1:5" ht="12.75">
      <c r="A131" t="s">
        <v>47</v>
      </c>
      <c r="E131" s="29" t="s">
        <v>332</v>
      </c>
    </row>
    <row r="132" spans="1:16" ht="12.75">
      <c r="A132" s="18" t="s">
        <v>38</v>
      </c>
      <c s="23" t="s">
        <v>333</v>
      </c>
      <c s="23" t="s">
        <v>96</v>
      </c>
      <c s="18" t="s">
        <v>40</v>
      </c>
      <c s="24" t="s">
        <v>97</v>
      </c>
      <c s="25" t="s">
        <v>93</v>
      </c>
      <c s="26">
        <v>2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334</v>
      </c>
    </row>
    <row r="134" spans="1:5" ht="51">
      <c r="A134" s="30" t="s">
        <v>45</v>
      </c>
      <c r="E134" s="31" t="s">
        <v>335</v>
      </c>
    </row>
    <row r="135" spans="1:5" ht="25.5">
      <c r="A135" t="s">
        <v>47</v>
      </c>
      <c r="E135" s="29" t="s">
        <v>99</v>
      </c>
    </row>
    <row r="136" spans="1:16" ht="25.5">
      <c r="A136" s="18" t="s">
        <v>38</v>
      </c>
      <c s="23" t="s">
        <v>336</v>
      </c>
      <c s="23" t="s">
        <v>337</v>
      </c>
      <c s="18" t="s">
        <v>40</v>
      </c>
      <c s="24" t="s">
        <v>338</v>
      </c>
      <c s="25" t="s">
        <v>93</v>
      </c>
      <c s="26">
        <v>5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12.75">
      <c r="A137" s="28" t="s">
        <v>43</v>
      </c>
      <c r="E137" s="29" t="s">
        <v>339</v>
      </c>
    </row>
    <row r="138" spans="1:5" ht="76.5">
      <c r="A138" s="30" t="s">
        <v>45</v>
      </c>
      <c r="E138" s="31" t="s">
        <v>340</v>
      </c>
    </row>
    <row r="139" spans="1:5" ht="25.5">
      <c r="A139" t="s">
        <v>47</v>
      </c>
      <c r="E139" s="29" t="s">
        <v>341</v>
      </c>
    </row>
    <row r="140" spans="1:16" ht="25.5">
      <c r="A140" s="18" t="s">
        <v>38</v>
      </c>
      <c s="23" t="s">
        <v>342</v>
      </c>
      <c s="23" t="s">
        <v>343</v>
      </c>
      <c s="18" t="s">
        <v>40</v>
      </c>
      <c s="24" t="s">
        <v>344</v>
      </c>
      <c s="25" t="s">
        <v>93</v>
      </c>
      <c s="26">
        <v>6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12.75">
      <c r="A141" s="28" t="s">
        <v>43</v>
      </c>
      <c r="E141" s="29" t="s">
        <v>345</v>
      </c>
    </row>
    <row r="142" spans="1:5" ht="12.75">
      <c r="A142" s="30" t="s">
        <v>45</v>
      </c>
      <c r="E142" s="31" t="s">
        <v>346</v>
      </c>
    </row>
    <row r="143" spans="1:5" ht="25.5">
      <c r="A143" t="s">
        <v>47</v>
      </c>
      <c r="E143" s="29" t="s">
        <v>347</v>
      </c>
    </row>
    <row r="144" spans="1:16" ht="12.75">
      <c r="A144" s="18" t="s">
        <v>38</v>
      </c>
      <c s="23" t="s">
        <v>348</v>
      </c>
      <c s="23" t="s">
        <v>119</v>
      </c>
      <c s="18" t="s">
        <v>40</v>
      </c>
      <c s="24" t="s">
        <v>120</v>
      </c>
      <c s="25" t="s">
        <v>93</v>
      </c>
      <c s="26">
        <v>2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25.5">
      <c r="A145" s="28" t="s">
        <v>43</v>
      </c>
      <c r="E145" s="29" t="s">
        <v>349</v>
      </c>
    </row>
    <row r="146" spans="1:5" ht="12.75">
      <c r="A146" s="30" t="s">
        <v>45</v>
      </c>
      <c r="E146" s="31" t="s">
        <v>111</v>
      </c>
    </row>
    <row r="147" spans="1:5" ht="25.5">
      <c r="A147" t="s">
        <v>47</v>
      </c>
      <c r="E147" s="29" t="s">
        <v>99</v>
      </c>
    </row>
    <row r="148" spans="1:16" ht="25.5">
      <c r="A148" s="18" t="s">
        <v>38</v>
      </c>
      <c s="23" t="s">
        <v>350</v>
      </c>
      <c s="23" t="s">
        <v>351</v>
      </c>
      <c s="18" t="s">
        <v>40</v>
      </c>
      <c s="24" t="s">
        <v>352</v>
      </c>
      <c s="25" t="s">
        <v>193</v>
      </c>
      <c s="26">
        <v>28.833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12.75">
      <c r="A149" s="28" t="s">
        <v>43</v>
      </c>
      <c r="E149" s="29" t="s">
        <v>210</v>
      </c>
    </row>
    <row r="150" spans="1:5" ht="63.75">
      <c r="A150" s="30" t="s">
        <v>45</v>
      </c>
      <c r="E150" s="31" t="s">
        <v>353</v>
      </c>
    </row>
    <row r="151" spans="1:5" ht="38.25">
      <c r="A151" t="s">
        <v>47</v>
      </c>
      <c r="E151" s="29" t="s">
        <v>354</v>
      </c>
    </row>
    <row r="152" spans="1:16" ht="25.5">
      <c r="A152" s="18" t="s">
        <v>38</v>
      </c>
      <c s="23" t="s">
        <v>355</v>
      </c>
      <c s="23" t="s">
        <v>356</v>
      </c>
      <c s="18" t="s">
        <v>40</v>
      </c>
      <c s="24" t="s">
        <v>357</v>
      </c>
      <c s="25" t="s">
        <v>193</v>
      </c>
      <c s="26">
        <v>28.833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210</v>
      </c>
    </row>
    <row r="154" spans="1:5" ht="63.75">
      <c r="A154" s="30" t="s">
        <v>45</v>
      </c>
      <c r="E154" s="31" t="s">
        <v>353</v>
      </c>
    </row>
    <row r="155" spans="1:5" ht="38.25">
      <c r="A155" t="s">
        <v>47</v>
      </c>
      <c r="E155" s="29" t="s">
        <v>354</v>
      </c>
    </row>
    <row r="156" spans="1:16" ht="12.75">
      <c r="A156" s="18" t="s">
        <v>38</v>
      </c>
      <c s="23" t="s">
        <v>358</v>
      </c>
      <c s="23" t="s">
        <v>359</v>
      </c>
      <c s="18" t="s">
        <v>40</v>
      </c>
      <c s="24" t="s">
        <v>360</v>
      </c>
      <c s="25" t="s">
        <v>93</v>
      </c>
      <c s="26">
        <v>2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12.75">
      <c r="A157" s="28" t="s">
        <v>43</v>
      </c>
      <c r="E157" s="29" t="s">
        <v>339</v>
      </c>
    </row>
    <row r="158" spans="1:5" ht="12.75">
      <c r="A158" s="30" t="s">
        <v>45</v>
      </c>
      <c r="E158" s="31" t="s">
        <v>361</v>
      </c>
    </row>
    <row r="159" spans="1:5" ht="51">
      <c r="A159" t="s">
        <v>47</v>
      </c>
      <c r="E159" s="29" t="s">
        <v>362</v>
      </c>
    </row>
    <row r="160" spans="1:16" ht="12.75">
      <c r="A160" s="18" t="s">
        <v>38</v>
      </c>
      <c s="23" t="s">
        <v>363</v>
      </c>
      <c s="23" t="s">
        <v>364</v>
      </c>
      <c s="18" t="s">
        <v>40</v>
      </c>
      <c s="24" t="s">
        <v>365</v>
      </c>
      <c s="25" t="s">
        <v>231</v>
      </c>
      <c s="26">
        <v>71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38.25">
      <c r="A161" s="28" t="s">
        <v>43</v>
      </c>
      <c r="E161" s="29" t="s">
        <v>366</v>
      </c>
    </row>
    <row r="162" spans="1:5" ht="12.75">
      <c r="A162" s="30" t="s">
        <v>45</v>
      </c>
      <c r="E162" s="31" t="s">
        <v>367</v>
      </c>
    </row>
    <row r="163" spans="1:5" ht="51">
      <c r="A163" t="s">
        <v>47</v>
      </c>
      <c r="E163" s="29" t="s">
        <v>368</v>
      </c>
    </row>
    <row r="164" spans="1:16" ht="12.75">
      <c r="A164" s="18" t="s">
        <v>38</v>
      </c>
      <c s="23" t="s">
        <v>369</v>
      </c>
      <c s="23" t="s">
        <v>370</v>
      </c>
      <c s="18" t="s">
        <v>40</v>
      </c>
      <c s="24" t="s">
        <v>371</v>
      </c>
      <c s="25" t="s">
        <v>231</v>
      </c>
      <c s="26">
        <v>94.2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12.75">
      <c r="A165" s="28" t="s">
        <v>43</v>
      </c>
      <c r="E165" s="29" t="s">
        <v>210</v>
      </c>
    </row>
    <row r="166" spans="1:5" ht="51">
      <c r="A166" s="30" t="s">
        <v>45</v>
      </c>
      <c r="E166" s="31" t="s">
        <v>321</v>
      </c>
    </row>
    <row r="167" spans="1:5" ht="25.5">
      <c r="A167" t="s">
        <v>47</v>
      </c>
      <c r="E167" s="29" t="s">
        <v>372</v>
      </c>
    </row>
    <row r="168" spans="1:16" ht="12.75">
      <c r="A168" s="18" t="s">
        <v>38</v>
      </c>
      <c s="23" t="s">
        <v>373</v>
      </c>
      <c s="23" t="s">
        <v>374</v>
      </c>
      <c s="18" t="s">
        <v>40</v>
      </c>
      <c s="24" t="s">
        <v>375</v>
      </c>
      <c s="25" t="s">
        <v>193</v>
      </c>
      <c s="26">
        <v>713.3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12.75">
      <c r="A169" s="28" t="s">
        <v>43</v>
      </c>
      <c r="E169" s="29" t="s">
        <v>210</v>
      </c>
    </row>
    <row r="170" spans="1:5" ht="12.75">
      <c r="A170" s="30" t="s">
        <v>45</v>
      </c>
      <c r="E170" s="31" t="s">
        <v>376</v>
      </c>
    </row>
    <row r="171" spans="1:5" ht="25.5">
      <c r="A171" t="s">
        <v>47</v>
      </c>
      <c r="E171" s="29" t="s">
        <v>377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0+O8+O13+O42+O47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378</v>
      </c>
      <c s="32">
        <f>0+I8+I13+I42+I47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378</v>
      </c>
      <c s="5"/>
      <c s="14" t="s">
        <v>379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184</v>
      </c>
      <c s="18" t="s">
        <v>40</v>
      </c>
      <c s="24" t="s">
        <v>185</v>
      </c>
      <c s="25" t="s">
        <v>186</v>
      </c>
      <c s="26">
        <v>190.3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187</v>
      </c>
    </row>
    <row r="11" spans="1:5" ht="25.5">
      <c r="A11" s="30" t="s">
        <v>45</v>
      </c>
      <c r="E11" s="31" t="s">
        <v>380</v>
      </c>
    </row>
    <row r="12" spans="1:5" ht="25.5">
      <c r="A12" t="s">
        <v>47</v>
      </c>
      <c r="E12" s="29" t="s">
        <v>189</v>
      </c>
    </row>
    <row r="13" spans="1:18" ht="12.75" customHeight="1">
      <c r="A13" s="5" t="s">
        <v>36</v>
      </c>
      <c s="5"/>
      <c s="35" t="s">
        <v>22</v>
      </c>
      <c s="5"/>
      <c s="21" t="s">
        <v>190</v>
      </c>
      <c s="5"/>
      <c s="5"/>
      <c s="5"/>
      <c s="36">
        <f>0+Q13</f>
      </c>
      <c r="O13">
        <f>0+R13</f>
      </c>
      <c r="Q13">
        <f>0+I14+I18+I22+I26+I30+I34+I38</f>
      </c>
      <c>
        <f>0+O14+O18+O22+O26+O30+O34+O38</f>
      </c>
    </row>
    <row r="14" spans="1:16" ht="12.75">
      <c r="A14" s="18" t="s">
        <v>38</v>
      </c>
      <c s="23" t="s">
        <v>16</v>
      </c>
      <c s="23" t="s">
        <v>381</v>
      </c>
      <c s="18" t="s">
        <v>40</v>
      </c>
      <c s="24" t="s">
        <v>382</v>
      </c>
      <c s="25" t="s">
        <v>199</v>
      </c>
      <c s="26">
        <v>164.35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38.25">
      <c r="A15" s="28" t="s">
        <v>43</v>
      </c>
      <c r="E15" s="29" t="s">
        <v>383</v>
      </c>
    </row>
    <row r="16" spans="1:5" ht="12.75">
      <c r="A16" s="30" t="s">
        <v>45</v>
      </c>
      <c r="E16" s="31" t="s">
        <v>384</v>
      </c>
    </row>
    <row r="17" spans="1:5" ht="318.75">
      <c r="A17" t="s">
        <v>47</v>
      </c>
      <c r="E17" s="29" t="s">
        <v>385</v>
      </c>
    </row>
    <row r="18" spans="1:16" ht="12.75">
      <c r="A18" s="18" t="s">
        <v>38</v>
      </c>
      <c s="23" t="s">
        <v>15</v>
      </c>
      <c s="23" t="s">
        <v>386</v>
      </c>
      <c s="18" t="s">
        <v>40</v>
      </c>
      <c s="24" t="s">
        <v>387</v>
      </c>
      <c s="25" t="s">
        <v>199</v>
      </c>
      <c s="26">
        <v>95.15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210</v>
      </c>
    </row>
    <row r="20" spans="1:5" ht="12.75">
      <c r="A20" s="30" t="s">
        <v>45</v>
      </c>
      <c r="E20" s="31" t="s">
        <v>388</v>
      </c>
    </row>
    <row r="21" spans="1:5" ht="318.75">
      <c r="A21" t="s">
        <v>47</v>
      </c>
      <c r="E21" s="29" t="s">
        <v>389</v>
      </c>
    </row>
    <row r="22" spans="1:16" ht="12.75">
      <c r="A22" s="18" t="s">
        <v>38</v>
      </c>
      <c s="23" t="s">
        <v>26</v>
      </c>
      <c s="23" t="s">
        <v>390</v>
      </c>
      <c s="18" t="s">
        <v>40</v>
      </c>
      <c s="24" t="s">
        <v>391</v>
      </c>
      <c s="25" t="s">
        <v>215</v>
      </c>
      <c s="26">
        <v>1141.8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392</v>
      </c>
    </row>
    <row r="24" spans="1:5" ht="12.75">
      <c r="A24" s="30" t="s">
        <v>45</v>
      </c>
      <c r="E24" s="31" t="s">
        <v>393</v>
      </c>
    </row>
    <row r="25" spans="1:5" ht="25.5">
      <c r="A25" t="s">
        <v>47</v>
      </c>
      <c r="E25" s="29" t="s">
        <v>218</v>
      </c>
    </row>
    <row r="26" spans="1:16" ht="12.75">
      <c r="A26" s="18" t="s">
        <v>38</v>
      </c>
      <c s="23" t="s">
        <v>28</v>
      </c>
      <c s="23" t="s">
        <v>394</v>
      </c>
      <c s="18" t="s">
        <v>40</v>
      </c>
      <c s="24" t="s">
        <v>395</v>
      </c>
      <c s="25" t="s">
        <v>231</v>
      </c>
      <c s="26">
        <v>14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396</v>
      </c>
    </row>
    <row r="28" spans="1:5" ht="12.75">
      <c r="A28" s="30" t="s">
        <v>45</v>
      </c>
      <c r="E28" s="31" t="s">
        <v>397</v>
      </c>
    </row>
    <row r="29" spans="1:5" ht="25.5">
      <c r="A29" t="s">
        <v>47</v>
      </c>
      <c r="E29" s="29" t="s">
        <v>398</v>
      </c>
    </row>
    <row r="30" spans="1:16" ht="12.75">
      <c r="A30" s="18" t="s">
        <v>38</v>
      </c>
      <c s="23" t="s">
        <v>30</v>
      </c>
      <c s="23" t="s">
        <v>234</v>
      </c>
      <c s="18" t="s">
        <v>40</v>
      </c>
      <c s="24" t="s">
        <v>235</v>
      </c>
      <c s="25" t="s">
        <v>199</v>
      </c>
      <c s="26">
        <v>95.15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25.5">
      <c r="A32" s="30" t="s">
        <v>45</v>
      </c>
      <c r="E32" s="31" t="s">
        <v>399</v>
      </c>
    </row>
    <row r="33" spans="1:5" ht="191.25">
      <c r="A33" t="s">
        <v>47</v>
      </c>
      <c r="E33" s="29" t="s">
        <v>237</v>
      </c>
    </row>
    <row r="34" spans="1:16" ht="12.75">
      <c r="A34" s="18" t="s">
        <v>38</v>
      </c>
      <c s="23" t="s">
        <v>78</v>
      </c>
      <c s="23" t="s">
        <v>400</v>
      </c>
      <c s="18" t="s">
        <v>40</v>
      </c>
      <c s="24" t="s">
        <v>401</v>
      </c>
      <c s="25" t="s">
        <v>199</v>
      </c>
      <c s="26">
        <v>164.35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402</v>
      </c>
    </row>
    <row r="36" spans="1:5" ht="12.75">
      <c r="A36" s="30" t="s">
        <v>45</v>
      </c>
      <c r="E36" s="31" t="s">
        <v>403</v>
      </c>
    </row>
    <row r="37" spans="1:5" ht="229.5">
      <c r="A37" t="s">
        <v>47</v>
      </c>
      <c r="E37" s="29" t="s">
        <v>404</v>
      </c>
    </row>
    <row r="38" spans="1:16" ht="12.75">
      <c r="A38" s="18" t="s">
        <v>38</v>
      </c>
      <c s="23" t="s">
        <v>82</v>
      </c>
      <c s="23" t="s">
        <v>405</v>
      </c>
      <c s="18" t="s">
        <v>40</v>
      </c>
      <c s="24" t="s">
        <v>406</v>
      </c>
      <c s="25" t="s">
        <v>199</v>
      </c>
      <c s="26">
        <v>95.15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407</v>
      </c>
    </row>
    <row r="40" spans="1:5" ht="12.75">
      <c r="A40" s="30" t="s">
        <v>45</v>
      </c>
      <c r="E40" s="31" t="s">
        <v>408</v>
      </c>
    </row>
    <row r="41" spans="1:5" ht="293.25">
      <c r="A41" t="s">
        <v>47</v>
      </c>
      <c r="E41" s="29" t="s">
        <v>409</v>
      </c>
    </row>
    <row r="42" spans="1:18" ht="12.75" customHeight="1">
      <c r="A42" s="5" t="s">
        <v>36</v>
      </c>
      <c s="5"/>
      <c s="35" t="s">
        <v>16</v>
      </c>
      <c s="5"/>
      <c s="21" t="s">
        <v>410</v>
      </c>
      <c s="5"/>
      <c s="5"/>
      <c s="5"/>
      <c s="36">
        <f>0+Q42</f>
      </c>
      <c r="O42">
        <f>0+R42</f>
      </c>
      <c r="Q42">
        <f>0+I43</f>
      </c>
      <c>
        <f>0+O43</f>
      </c>
    </row>
    <row r="43" spans="1:16" ht="12.75">
      <c r="A43" s="18" t="s">
        <v>38</v>
      </c>
      <c s="23" t="s">
        <v>33</v>
      </c>
      <c s="23" t="s">
        <v>411</v>
      </c>
      <c s="18" t="s">
        <v>40</v>
      </c>
      <c s="24" t="s">
        <v>412</v>
      </c>
      <c s="25" t="s">
        <v>199</v>
      </c>
      <c s="26">
        <v>1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413</v>
      </c>
    </row>
    <row r="45" spans="1:5" ht="12.75">
      <c r="A45" s="30" t="s">
        <v>45</v>
      </c>
      <c r="E45" s="31" t="s">
        <v>414</v>
      </c>
    </row>
    <row r="46" spans="1:5" ht="369.75">
      <c r="A46" t="s">
        <v>47</v>
      </c>
      <c r="E46" s="29" t="s">
        <v>415</v>
      </c>
    </row>
    <row r="47" spans="1:18" ht="12.75" customHeight="1">
      <c r="A47" s="5" t="s">
        <v>36</v>
      </c>
      <c s="5"/>
      <c s="35" t="s">
        <v>78</v>
      </c>
      <c s="5"/>
      <c s="21" t="s">
        <v>416</v>
      </c>
      <c s="5"/>
      <c s="5"/>
      <c s="5"/>
      <c s="36">
        <f>0+Q47</f>
      </c>
      <c r="O47">
        <f>0+R47</f>
      </c>
      <c r="Q47">
        <f>0+I48+I52+I56+I60+I64+I68+I72</f>
      </c>
      <c>
        <f>0+O48+O52+O56+O60+O64+O68+O72</f>
      </c>
    </row>
    <row r="48" spans="1:16" ht="12.75">
      <c r="A48" s="18" t="s">
        <v>38</v>
      </c>
      <c s="23" t="s">
        <v>35</v>
      </c>
      <c s="23" t="s">
        <v>417</v>
      </c>
      <c s="18" t="s">
        <v>40</v>
      </c>
      <c s="24" t="s">
        <v>418</v>
      </c>
      <c s="25" t="s">
        <v>231</v>
      </c>
      <c s="26">
        <v>173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12.75">
      <c r="A49" s="28" t="s">
        <v>43</v>
      </c>
      <c r="E49" s="29" t="s">
        <v>40</v>
      </c>
    </row>
    <row r="50" spans="1:5" ht="12.75">
      <c r="A50" s="30" t="s">
        <v>45</v>
      </c>
      <c r="E50" s="31" t="s">
        <v>419</v>
      </c>
    </row>
    <row r="51" spans="1:5" ht="102">
      <c r="A51" t="s">
        <v>47</v>
      </c>
      <c r="E51" s="29" t="s">
        <v>420</v>
      </c>
    </row>
    <row r="52" spans="1:16" ht="12.75">
      <c r="A52" s="18" t="s">
        <v>38</v>
      </c>
      <c s="23" t="s">
        <v>130</v>
      </c>
      <c s="23" t="s">
        <v>421</v>
      </c>
      <c s="18" t="s">
        <v>40</v>
      </c>
      <c s="24" t="s">
        <v>422</v>
      </c>
      <c s="25" t="s">
        <v>231</v>
      </c>
      <c s="26">
        <v>173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25.5">
      <c r="A53" s="28" t="s">
        <v>43</v>
      </c>
      <c r="E53" s="29" t="s">
        <v>423</v>
      </c>
    </row>
    <row r="54" spans="1:5" ht="12.75">
      <c r="A54" s="30" t="s">
        <v>45</v>
      </c>
      <c r="E54" s="31" t="s">
        <v>419</v>
      </c>
    </row>
    <row r="55" spans="1:5" ht="140.25">
      <c r="A55" t="s">
        <v>47</v>
      </c>
      <c r="E55" s="29" t="s">
        <v>424</v>
      </c>
    </row>
    <row r="56" spans="1:16" ht="12.75">
      <c r="A56" s="18" t="s">
        <v>38</v>
      </c>
      <c s="23" t="s">
        <v>134</v>
      </c>
      <c s="23" t="s">
        <v>425</v>
      </c>
      <c s="18" t="s">
        <v>40</v>
      </c>
      <c s="24" t="s">
        <v>426</v>
      </c>
      <c s="25" t="s">
        <v>231</v>
      </c>
      <c s="26">
        <v>173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25.5">
      <c r="A57" s="28" t="s">
        <v>43</v>
      </c>
      <c r="E57" s="29" t="s">
        <v>427</v>
      </c>
    </row>
    <row r="58" spans="1:5" ht="12.75">
      <c r="A58" s="30" t="s">
        <v>45</v>
      </c>
      <c r="E58" s="31" t="s">
        <v>419</v>
      </c>
    </row>
    <row r="59" spans="1:5" ht="89.25">
      <c r="A59" t="s">
        <v>47</v>
      </c>
      <c r="E59" s="29" t="s">
        <v>428</v>
      </c>
    </row>
    <row r="60" spans="1:16" ht="12.75">
      <c r="A60" s="18" t="s">
        <v>38</v>
      </c>
      <c s="23" t="s">
        <v>138</v>
      </c>
      <c s="23" t="s">
        <v>429</v>
      </c>
      <c s="18" t="s">
        <v>40</v>
      </c>
      <c s="24" t="s">
        <v>430</v>
      </c>
      <c s="25" t="s">
        <v>93</v>
      </c>
      <c s="26">
        <v>5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25.5">
      <c r="A61" s="28" t="s">
        <v>43</v>
      </c>
      <c r="E61" s="29" t="s">
        <v>431</v>
      </c>
    </row>
    <row r="62" spans="1:5" ht="12.75">
      <c r="A62" s="30" t="s">
        <v>45</v>
      </c>
      <c r="E62" s="31" t="s">
        <v>432</v>
      </c>
    </row>
    <row r="63" spans="1:5" ht="114.75">
      <c r="A63" t="s">
        <v>47</v>
      </c>
      <c r="E63" s="29" t="s">
        <v>433</v>
      </c>
    </row>
    <row r="64" spans="1:16" ht="25.5">
      <c r="A64" s="18" t="s">
        <v>38</v>
      </c>
      <c s="23" t="s">
        <v>141</v>
      </c>
      <c s="23" t="s">
        <v>434</v>
      </c>
      <c s="18" t="s">
        <v>40</v>
      </c>
      <c s="24" t="s">
        <v>435</v>
      </c>
      <c s="25" t="s">
        <v>93</v>
      </c>
      <c s="26">
        <v>5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436</v>
      </c>
    </row>
    <row r="66" spans="1:5" ht="12.75">
      <c r="A66" s="30" t="s">
        <v>45</v>
      </c>
      <c r="E66" s="31" t="s">
        <v>432</v>
      </c>
    </row>
    <row r="67" spans="1:5" ht="102">
      <c r="A67" t="s">
        <v>47</v>
      </c>
      <c r="E67" s="29" t="s">
        <v>437</v>
      </c>
    </row>
    <row r="68" spans="1:16" ht="12.75">
      <c r="A68" s="18" t="s">
        <v>38</v>
      </c>
      <c s="23" t="s">
        <v>144</v>
      </c>
      <c s="23" t="s">
        <v>438</v>
      </c>
      <c s="18" t="s">
        <v>40</v>
      </c>
      <c s="24" t="s">
        <v>439</v>
      </c>
      <c s="25" t="s">
        <v>93</v>
      </c>
      <c s="26">
        <v>5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440</v>
      </c>
    </row>
    <row r="70" spans="1:5" ht="12.75">
      <c r="A70" s="30" t="s">
        <v>45</v>
      </c>
      <c r="E70" s="31" t="s">
        <v>432</v>
      </c>
    </row>
    <row r="71" spans="1:5" ht="89.25">
      <c r="A71" t="s">
        <v>47</v>
      </c>
      <c r="E71" s="29" t="s">
        <v>441</v>
      </c>
    </row>
    <row r="72" spans="1:16" ht="12.75">
      <c r="A72" s="18" t="s">
        <v>38</v>
      </c>
      <c s="23" t="s">
        <v>148</v>
      </c>
      <c s="23" t="s">
        <v>442</v>
      </c>
      <c s="18" t="s">
        <v>40</v>
      </c>
      <c s="24" t="s">
        <v>443</v>
      </c>
      <c s="25" t="s">
        <v>231</v>
      </c>
      <c s="26">
        <v>173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444</v>
      </c>
    </row>
    <row r="74" spans="1:5" ht="12.75">
      <c r="A74" s="30" t="s">
        <v>45</v>
      </c>
      <c r="E74" s="31" t="s">
        <v>419</v>
      </c>
    </row>
    <row r="75" spans="1:5" ht="140.25">
      <c r="A75" t="s">
        <v>47</v>
      </c>
      <c r="E75" s="29" t="s">
        <v>445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